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https://ccrcnz-my.sharepoint.com/personal/jocelyn_pope_ccrc_nz/Documents/Documents/Parekawhia/"/>
    </mc:Choice>
  </mc:AlternateContent>
  <xr:revisionPtr revIDLastSave="0" documentId="8_{6C3E1CFA-F103-41B8-A9E2-FE0AA2E667A3}" xr6:coauthVersionLast="47" xr6:coauthVersionMax="47" xr10:uidLastSave="{00000000-0000-0000-0000-000000000000}"/>
  <bookViews>
    <workbookView xWindow="-28920"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benefits'!$A$1:$F$35</definedName>
    <definedName name="_xlnm.Print_Area" localSheetId="2">Hospitality!$A$1:$E$31</definedName>
    <definedName name="_xlnm.Print_Area" localSheetId="0">'Summary and sign-off'!$A$1:$F$23</definedName>
    <definedName name="_xlnm.Print_Area" localSheetId="1">Travel!$A$1:$E$57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4" l="1"/>
  <c r="C25" i="3"/>
  <c r="C24" i="2"/>
  <c r="C38" i="1"/>
  <c r="C46" i="1"/>
  <c r="C16" i="1"/>
  <c r="B6" i="13" l="1"/>
  <c r="E60" i="13"/>
  <c r="C60" i="13"/>
  <c r="C26" i="4"/>
  <c r="C25" i="4"/>
  <c r="B60" i="13" l="1"/>
  <c r="B59" i="13"/>
  <c r="D59" i="13"/>
  <c r="B58" i="13"/>
  <c r="D58" i="13"/>
  <c r="D57" i="13"/>
  <c r="B57" i="13"/>
  <c r="D56" i="13"/>
  <c r="B56" i="13"/>
  <c r="D55" i="13"/>
  <c r="B55" i="13"/>
  <c r="B2" i="4"/>
  <c r="B3" i="4"/>
  <c r="B2" i="3"/>
  <c r="B3" i="3"/>
  <c r="B2" i="2"/>
  <c r="B3" i="2"/>
  <c r="B2" i="1"/>
  <c r="B3" i="1"/>
  <c r="F58" i="13" l="1"/>
  <c r="D24" i="2" s="1"/>
  <c r="F60" i="13"/>
  <c r="E24" i="4" s="1"/>
  <c r="F59" i="13"/>
  <c r="D25" i="3" s="1"/>
  <c r="F57" i="13"/>
  <c r="D46" i="1" s="1"/>
  <c r="F56" i="13"/>
  <c r="D38" i="1" s="1"/>
  <c r="F55" i="13"/>
  <c r="D16" i="1" s="1"/>
  <c r="C13" i="13"/>
  <c r="C12" i="13"/>
  <c r="C11" i="13"/>
  <c r="C16" i="13" l="1"/>
  <c r="C17" i="13"/>
  <c r="B5" i="4" l="1"/>
  <c r="B4" i="4"/>
  <c r="B5" i="3"/>
  <c r="B4" i="3"/>
  <c r="B5" i="2"/>
  <c r="B4" i="2"/>
  <c r="B5" i="1"/>
  <c r="B4" i="1"/>
  <c r="C15" i="13" l="1"/>
  <c r="F12" i="13" l="1"/>
  <c r="C24" i="4"/>
  <c r="F11" i="13" s="1"/>
  <c r="F13" i="13" l="1"/>
  <c r="B46" i="1"/>
  <c r="B17" i="13" s="1"/>
  <c r="B38" i="1"/>
  <c r="B16" i="13" s="1"/>
  <c r="B16" i="1"/>
  <c r="B15" i="13" s="1"/>
  <c r="B25" i="3" l="1"/>
  <c r="B13" i="13" s="1"/>
  <c r="B24" i="2"/>
  <c r="B12" i="13" s="1"/>
  <c r="B11" i="13" l="1"/>
  <c r="B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<sst xmlns="http://schemas.openxmlformats.org/spreadsheetml/2006/main" count="233" uniqueCount="167">
  <si>
    <t>Hospitality</t>
  </si>
  <si>
    <t>Gifts and benefits</t>
  </si>
  <si>
    <t>Chief Executive Expenses, Gifts and Benefits Disclosure - summary &amp; sign-off*</t>
  </si>
  <si>
    <t xml:space="preserve">Organisation Name </t>
  </si>
  <si>
    <t>Te Kāhui Tātare Ture | Criminal Cases Review Commission</t>
  </si>
  <si>
    <t>Chief Executive**</t>
  </si>
  <si>
    <t>Parekawhia McLean</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</si>
  <si>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</si>
  <si>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</si>
  <si>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</si>
  <si>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</si>
  <si>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</si>
  <si>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</si>
  <si>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</si>
  <si>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</si>
  <si>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</si>
  <si>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</si>
  <si>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</si>
  <si>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</si>
  <si>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</si>
  <si>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</si>
  <si>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</si>
  <si>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</si>
  <si>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</si>
  <si>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</si>
  <si>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</si>
  <si>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</si>
  <si>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</si>
  <si>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</si>
  <si>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</si>
  <si>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</si>
  <si>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</si>
  <si>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</si>
  <si>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</si>
  <si>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</si>
  <si>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</si>
  <si>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</si>
  <si>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</si>
  <si>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</si>
  <si>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</si>
  <si>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</si>
  <si>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</si>
  <si>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</si>
  <si>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</si>
  <si>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</si>
  <si>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</si>
  <si>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</si>
  <si>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</si>
  <si>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</si>
  <si>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</si>
  <si>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</si>
  <si>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</si>
  <si>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</si>
  <si>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</si>
  <si>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</si>
  <si>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</si>
  <si>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</si>
  <si>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</si>
  <si>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</si>
  <si>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</si>
  <si>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</si>
  <si>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</si>
  <si>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</si>
  <si>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</si>
  <si>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</si>
  <si>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</si>
  <si>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</si>
  <si>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</si>
  <si>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</si>
  <si>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</si>
  <si>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</si>
  <si>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</si>
  <si>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</si>
  <si>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</si>
  <si>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</si>
  <si>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</si>
  <si>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</si>
  <si>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</si>
  <si>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</si>
  <si>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Attendance and presentation to 2-day Te Hunga Rōia Māori o Aotearoa-hui-ātau</t>
  </si>
  <si>
    <t>Flights and accommodation</t>
  </si>
  <si>
    <t>Christchurch</t>
  </si>
  <si>
    <t>Iwi stakeholder visits in Hawkes Bay</t>
  </si>
  <si>
    <t>Flights and rental car</t>
  </si>
  <si>
    <t>Hawkes Bay/Auckland</t>
  </si>
  <si>
    <t>ICE CE and Corporate Manager Forum (chairing meeting)</t>
  </si>
  <si>
    <t>Flights</t>
  </si>
  <si>
    <t>Wellington</t>
  </si>
  <si>
    <t>Wellington/Hamilton</t>
  </si>
  <si>
    <t>Attendance and presentation to Justice Sector Leadership Board and meeting with recruitment candidates (x3)</t>
  </si>
  <si>
    <t>Justice Select Committee hearing with Chief Commissioner</t>
  </si>
  <si>
    <t>Parking at airport</t>
  </si>
  <si>
    <t>Hamilton</t>
  </si>
  <si>
    <t>Ministerial hui</t>
  </si>
  <si>
    <t>Accommodation</t>
  </si>
  <si>
    <t>Taxis and 1 x accommodation - tangi for Moana Jackson</t>
  </si>
  <si>
    <t>Hawkes Bay/Wellington</t>
  </si>
  <si>
    <t>Attendance and presentation to Māori Women's Welfare League Conference</t>
  </si>
  <si>
    <t>Meetings with Minister of Corrections and Stakeholders</t>
  </si>
  <si>
    <t>Meetings with NZ Police and Stakeholders</t>
  </si>
  <si>
    <t>Taxis and 1 x lunch with Wellington based staff member</t>
  </si>
  <si>
    <t>Mastercard - June 2022</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</si>
  <si>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</si>
  <si>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</si>
  <si>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</si>
  <si>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</si>
  <si>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</si>
  <si>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</si>
  <si>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</si>
  <si>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</si>
  <si>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</si>
  <si>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</si>
  <si>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</si>
  <si>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</si>
  <si>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</si>
  <si>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</si>
  <si>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</si>
  <si>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</si>
  <si>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</si>
  <si>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</si>
  <si>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</si>
  <si>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</si>
  <si>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</si>
  <si>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</si>
  <si>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</si>
  <si>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</si>
  <si>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</si>
  <si>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</si>
  <si>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Professional membership to Global Women's Network</t>
  </si>
  <si>
    <t>Membership</t>
  </si>
  <si>
    <t>Online</t>
  </si>
  <si>
    <t>Koha</t>
  </si>
  <si>
    <t>Hastings</t>
  </si>
  <si>
    <t>Mileage</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</si>
  <si>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</si>
  <si>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</si>
  <si>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</si>
  <si>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</si>
  <si>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</si>
  <si>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</si>
  <si>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</si>
  <si>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</si>
  <si>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</si>
  <si>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</si>
  <si>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</si>
  <si>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Book:  Nuku - Stories of 100 Indigenous Women</t>
  </si>
  <si>
    <t>Māori Women's Welfare League</t>
  </si>
  <si>
    <t>Presented at Annual Conference</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</si>
  <si>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</si>
  <si>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</si>
  <si>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</si>
  <si>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</si>
  <si>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</si>
  <si>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</si>
  <si>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Staff hui at Rangiriri - included taking 2 other staff members</t>
  </si>
  <si>
    <t>Rangiriri</t>
  </si>
  <si>
    <t>Taxis, airport parking and lunch</t>
  </si>
  <si>
    <t>Mileage Hamilton to Rangiriri (return) to attend staff event (took two other staff)</t>
  </si>
  <si>
    <t>Moana Jackson's tangi - on behalf of Te Kāhui Commissioners and Staff</t>
  </si>
  <si>
    <t>Taxis and meals</t>
  </si>
  <si>
    <t>Mastercard - August 2021 - taxis while in Wellington for meetings, morning tea with prospective employee, airport parking while in Wellington, koha gifts for guest speakers at SLT wananga, stakeholder meeting with Waikato University</t>
  </si>
  <si>
    <t>Taxi, airport parking and meeting with prospective employees and stakeholders</t>
  </si>
  <si>
    <t>Mastercard - July 2021 - taxis while in Christchurch at Te Hunga Rōia Māori o Aotearoa and breakfast with Chief Commissioner</t>
  </si>
  <si>
    <t>Mastercard - March 2022 - airport parking while in Wellington for meetings</t>
  </si>
  <si>
    <t>Mastercard - April 2022 - one night accommodation while attending tangi for Moana Jackson, taxis while in Wellington for meetings and airport parking while in Wellington</t>
  </si>
  <si>
    <t>Mastercard - May 2022 - taxis while in Wellington for meetings, and attendance at Māori Women's Welfare League conference, airport parking while in Wellington and Christchurch, lunch with Wellington based staff member.</t>
  </si>
  <si>
    <t>Chief Commissioner, Colin Carruthers, QC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</si>
</sst>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34">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1" fillId="10" borderId="3" xfId="0" applyNumberFormat="1" applyFont="1" applyFill="1" applyBorder="1" applyAlignment="1" applyProtection="1">
      <alignment horizontal="right" vertical="center"/>
      <protection locked="0"/>
    </xf>
    <xf numFmtId="0" fontId="11" fillId="10" borderId="4" xfId="0" applyFont="1" applyFill="1" applyBorder="1" applyAlignment="1" applyProtection="1">
      <alignment vertical="top" wrapText="1"/>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10" sqref="G10"/>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17" t="s">
        <v>2</v>
      </c>
      <c r="B1" s="117"/>
      <c r="C1" s="117"/>
      <c r="D1" s="117"/>
      <c r="E1" s="117"/>
      <c r="F1" s="117"/>
      <c r="G1" s="17"/>
      <c r="H1" s="17"/>
      <c r="I1" s="17"/>
      <c r="J1" s="17"/>
      <c r="K1" s="17"/>
    </row>
    <row r="2" spans="1:11" ht="21" customHeight="1" x14ac:dyDescent="0.2">
      <c r="A2" s="3" t="s">
        <v>3</v>
      </c>
      <c r="B2" s="118" t="s">
        <v>4</v>
      </c>
      <c r="C2" s="118"/>
      <c r="D2" s="118"/>
      <c r="E2" s="118"/>
      <c r="F2" s="118"/>
      <c r="G2" s="17"/>
      <c r="H2" s="17"/>
      <c r="I2" s="17"/>
      <c r="J2" s="17"/>
      <c r="K2" s="17"/>
    </row>
    <row r="3" spans="1:11" ht="21" customHeight="1" x14ac:dyDescent="0.2">
      <c r="A3" s="3" t="s">
        <v>5</v>
      </c>
      <c r="B3" s="118" t="s">
        <v>6</v>
      </c>
      <c r="C3" s="118"/>
      <c r="D3" s="118"/>
      <c r="E3" s="118"/>
      <c r="F3" s="118"/>
      <c r="G3" s="17"/>
      <c r="H3" s="17"/>
      <c r="I3" s="17"/>
      <c r="J3" s="17"/>
      <c r="K3" s="17"/>
    </row>
    <row r="4" spans="1:11" ht="21" customHeight="1" x14ac:dyDescent="0.2">
      <c r="A4" s="3" t="s">
        <v>7</v>
      </c>
      <c r="B4" s="119">
        <v>44378</v>
      </c>
      <c r="C4" s="119"/>
      <c r="D4" s="119"/>
      <c r="E4" s="119"/>
      <c r="F4" s="119"/>
      <c r="G4" s="17"/>
      <c r="H4" s="17"/>
      <c r="I4" s="17"/>
      <c r="J4" s="17"/>
      <c r="K4" s="17"/>
    </row>
    <row r="5" spans="1:11" ht="21" customHeight="1" x14ac:dyDescent="0.2">
      <c r="A5" s="3" t="s">
        <v>8</v>
      </c>
      <c r="B5" s="119">
        <v>44742</v>
      </c>
      <c r="C5" s="119"/>
      <c r="D5" s="119"/>
      <c r="E5" s="119"/>
      <c r="F5" s="119"/>
      <c r="G5" s="17"/>
      <c r="H5" s="17"/>
      <c r="I5" s="17"/>
      <c r="J5" s="17"/>
      <c r="K5" s="17"/>
    </row>
    <row r="6" spans="1:11" ht="21" customHeight="1" x14ac:dyDescent="0.2">
      <c r="A6" s="3" t="s">
        <v>9</v>
      </c>
      <c r="B6" s="116" t="str">
        <f>IF(AND(Travel!B7&lt;&gt;A30,Hospitality!B7&lt;&gt;A30,'All other expenses'!B7&lt;&gt;A30,'Gifts and benefits'!B7&lt;&gt;A30),A31,IF(AND(Travel!B7=A30,Hospitality!B7=A30,'All other expenses'!B7=A30,'Gifts and benefits'!B7=A30),A33,A32))</f>
        <v>Data and totals have not yet been checked and confirmed for any sheet</v>
      </c>
      <c r="C6" s="116"/>
      <c r="D6" s="116"/>
      <c r="E6" s="116"/>
      <c r="F6" s="116"/>
      <c r="G6" s="23"/>
      <c r="H6" s="17"/>
      <c r="I6" s="17"/>
      <c r="J6" s="17"/>
      <c r="K6" s="17"/>
    </row>
    <row r="7" spans="1:11" ht="21" customHeight="1" x14ac:dyDescent="0.2">
      <c r="A7" s="3" t="s">
        <v>10</v>
      </c>
      <c r="B7" s="115" t="s">
        <v>43</v>
      </c>
      <c r="C7" s="115"/>
      <c r="D7" s="115"/>
      <c r="E7" s="115"/>
      <c r="F7" s="115"/>
      <c r="G7" s="23"/>
      <c r="H7" s="17"/>
      <c r="I7" s="17"/>
      <c r="J7" s="17"/>
      <c r="K7" s="17"/>
    </row>
    <row r="8" spans="1:11" ht="21" customHeight="1" x14ac:dyDescent="0.2">
      <c r="A8" s="3" t="s">
        <v>12</v>
      </c>
      <c r="B8" s="115" t="s">
        <v>166</v>
      </c>
      <c r="C8" s="115"/>
      <c r="D8" s="115"/>
      <c r="E8" s="115"/>
      <c r="F8" s="115"/>
      <c r="G8" s="23"/>
      <c r="H8" s="17"/>
      <c r="I8" s="17"/>
      <c r="J8" s="17"/>
      <c r="K8" s="17"/>
    </row>
    <row r="9" spans="1:11" ht="66.75" customHeight="1" x14ac:dyDescent="0.2">
      <c r="A9" s="114" t="s">
        <v>14</v>
      </c>
      <c r="B9" s="114"/>
      <c r="C9" s="114"/>
      <c r="D9" s="114"/>
      <c r="E9" s="114"/>
      <c r="F9" s="114"/>
      <c r="G9" s="23"/>
      <c r="H9" s="17"/>
      <c r="I9" s="17"/>
      <c r="J9" s="17"/>
      <c r="K9" s="17"/>
    </row>
    <row r="10" spans="1:11" s="77" customFormat="1" ht="36" customHeight="1" x14ac:dyDescent="0.2">
      <c r="A10" s="71" t="s">
        <v>15</v>
      </c>
      <c r="B10" s="72" t="s">
        <v>16</v>
      </c>
      <c r="C10" s="72" t="s">
        <v>17</v>
      </c>
      <c r="D10" s="73"/>
      <c r="E10" s="74" t="s">
        <v>1</v>
      </c>
      <c r="F10" s="75" t="s">
        <v>18</v>
      </c>
      <c r="G10" s="76"/>
      <c r="H10" s="76"/>
      <c r="I10" s="76"/>
      <c r="J10" s="76"/>
      <c r="K10" s="76"/>
    </row>
    <row r="11" spans="1:11" ht="27.75" customHeight="1" x14ac:dyDescent="0.2">
      <c r="A11" s="8" t="s">
        <v>19</v>
      </c>
      <c r="B11" s="45">
        <f>B15+B16+B17</f>
        <v>6740.34</v>
      </c>
      <c r="C11" s="51" t="str">
        <f>IF(Travel!B6="",A34,Travel!B6)</f>
        <v>Not yet indicated</v>
      </c>
      <c r="D11" s="6"/>
      <c r="E11" s="8" t="s">
        <v>20</v>
      </c>
      <c r="F11" s="33">
        <f>'Gifts and benefits'!C24</f>
        <v>1</v>
      </c>
      <c r="G11" s="29"/>
      <c r="H11" s="29"/>
      <c r="I11" s="29"/>
      <c r="J11" s="29"/>
      <c r="K11" s="29"/>
    </row>
    <row r="12" spans="1:11" ht="27.75" customHeight="1" x14ac:dyDescent="0.2">
      <c r="A12" s="8" t="s">
        <v>0</v>
      </c>
      <c r="B12" s="45">
        <f>Hospitality!B24</f>
        <v>0</v>
      </c>
      <c r="C12" s="51" t="str">
        <f>IF(Hospitality!B6="",A34,Hospitality!B6)</f>
        <v>Not yet indicated</v>
      </c>
      <c r="D12" s="6"/>
      <c r="E12" s="8" t="s">
        <v>21</v>
      </c>
      <c r="F12" s="33">
        <f>'Gifts and benefits'!C25</f>
        <v>1</v>
      </c>
      <c r="G12" s="29"/>
      <c r="H12" s="29"/>
      <c r="I12" s="29"/>
      <c r="J12" s="29"/>
      <c r="K12" s="29"/>
    </row>
    <row r="13" spans="1:11" ht="27.75" customHeight="1" x14ac:dyDescent="0.2">
      <c r="A13" s="8" t="s">
        <v>22</v>
      </c>
      <c r="B13" s="45">
        <f>'All other expenses'!B25</f>
        <v>1060.95</v>
      </c>
      <c r="C13" s="51" t="str">
        <f>IF('All other expenses'!B6="",A34,'All other expenses'!B6)</f>
        <v>Not yet indicated</v>
      </c>
      <c r="D13" s="6"/>
      <c r="E13" s="8" t="s">
        <v>23</v>
      </c>
      <c r="F13" s="33">
        <f>'Gifts and benefits'!C26</f>
        <v>0</v>
      </c>
      <c r="G13" s="17"/>
      <c r="H13" s="17"/>
      <c r="I13" s="17"/>
      <c r="J13" s="17"/>
      <c r="K13" s="17"/>
    </row>
    <row r="14" spans="1:11" ht="12.75" customHeight="1" x14ac:dyDescent="0.2">
      <c r="A14" s="7"/>
      <c r="B14" s="46"/>
      <c r="C14" s="52"/>
      <c r="D14" s="34"/>
      <c r="E14" s="6"/>
      <c r="F14" s="35"/>
      <c r="G14" s="17"/>
      <c r="H14" s="17"/>
      <c r="I14" s="17"/>
      <c r="J14" s="17"/>
      <c r="K14" s="17"/>
    </row>
    <row r="15" spans="1:11" ht="27.75" customHeight="1" x14ac:dyDescent="0.2">
      <c r="A15" s="9" t="s">
        <v>24</v>
      </c>
      <c r="B15" s="47">
        <f>Travel!B16</f>
        <v>0</v>
      </c>
      <c r="C15" s="53" t="str">
        <f>C11</f>
        <v>Not yet indicated</v>
      </c>
      <c r="D15" s="6"/>
      <c r="E15" s="6"/>
      <c r="F15" s="35"/>
      <c r="G15" s="17"/>
      <c r="H15" s="17"/>
      <c r="I15" s="17"/>
      <c r="J15" s="17"/>
      <c r="K15" s="17"/>
    </row>
    <row r="16" spans="1:11" ht="27.75" customHeight="1" x14ac:dyDescent="0.2">
      <c r="A16" s="9" t="s">
        <v>25</v>
      </c>
      <c r="B16" s="47">
        <f>Travel!B38</f>
        <v>6740.34</v>
      </c>
      <c r="C16" s="53" t="str">
        <f>C11</f>
        <v>Not yet indicated</v>
      </c>
      <c r="D16" s="36"/>
      <c r="E16" s="6"/>
      <c r="F16" s="37"/>
      <c r="G16" s="17"/>
      <c r="H16" s="17"/>
      <c r="I16" s="17"/>
      <c r="J16" s="17"/>
      <c r="K16" s="17"/>
    </row>
    <row r="17" spans="1:11" ht="27.75" customHeight="1" x14ac:dyDescent="0.2">
      <c r="A17" s="9" t="s">
        <v>26</v>
      </c>
      <c r="B17" s="47">
        <f>Travel!B46</f>
        <v>0</v>
      </c>
      <c r="C17" s="53" t="str">
        <f>C11</f>
        <v>Not yet indicated</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27</v>
      </c>
      <c r="B19" s="19"/>
      <c r="C19" s="17"/>
      <c r="D19" s="17"/>
      <c r="E19" s="17"/>
      <c r="F19" s="17"/>
      <c r="G19" s="17"/>
      <c r="H19" s="17"/>
      <c r="I19" s="17"/>
      <c r="J19" s="17"/>
      <c r="K19" s="17"/>
    </row>
    <row r="20" spans="1:11" x14ac:dyDescent="0.2">
      <c r="A20" s="20" t="s">
        <v>28</v>
      </c>
      <c r="D20" s="17"/>
      <c r="E20" s="17"/>
      <c r="F20" s="17"/>
      <c r="G20" s="17"/>
      <c r="H20" s="17"/>
      <c r="I20" s="17"/>
      <c r="J20" s="17"/>
      <c r="K20" s="17"/>
    </row>
    <row r="21" spans="1:11" ht="12.6" customHeight="1" x14ac:dyDescent="0.2">
      <c r="A21" s="20" t="s">
        <v>29</v>
      </c>
      <c r="D21" s="17"/>
      <c r="E21" s="17"/>
      <c r="F21" s="17"/>
      <c r="G21" s="17"/>
      <c r="H21" s="17"/>
      <c r="I21" s="17"/>
      <c r="J21" s="17"/>
      <c r="K21" s="17"/>
    </row>
    <row r="22" spans="1:11" ht="12.6" customHeight="1" x14ac:dyDescent="0.2">
      <c r="A22" s="20" t="s">
        <v>30</v>
      </c>
      <c r="D22" s="17"/>
      <c r="E22" s="17"/>
      <c r="F22" s="17"/>
      <c r="G22" s="17"/>
      <c r="H22" s="17"/>
      <c r="I22" s="17"/>
      <c r="J22" s="17"/>
      <c r="K22" s="17"/>
    </row>
    <row r="23" spans="1:11" ht="12.6" customHeight="1" x14ac:dyDescent="0.2">
      <c r="A23" s="20" t="s">
        <v>31</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32</v>
      </c>
      <c r="B25" s="13"/>
      <c r="C25" s="13"/>
      <c r="D25" s="13"/>
      <c r="E25" s="13"/>
      <c r="F25" s="13"/>
      <c r="G25" s="17"/>
      <c r="H25" s="17"/>
      <c r="I25" s="17"/>
      <c r="J25" s="17"/>
      <c r="K25" s="17"/>
    </row>
    <row r="26" spans="1:11" ht="12.75" hidden="1" customHeight="1" x14ac:dyDescent="0.2">
      <c r="A26" s="11" t="s">
        <v>33</v>
      </c>
      <c r="B26" s="4"/>
      <c r="C26" s="4"/>
      <c r="D26" s="11"/>
      <c r="E26" s="11"/>
      <c r="F26" s="11"/>
      <c r="G26" s="17"/>
      <c r="H26" s="17"/>
      <c r="I26" s="17"/>
      <c r="J26" s="17"/>
      <c r="K26" s="17"/>
    </row>
    <row r="27" spans="1:11" hidden="1" x14ac:dyDescent="0.2">
      <c r="A27" s="10" t="s">
        <v>34</v>
      </c>
      <c r="B27" s="10"/>
      <c r="C27" s="10"/>
      <c r="D27" s="10"/>
      <c r="E27" s="10"/>
      <c r="F27" s="10"/>
      <c r="G27" s="17"/>
      <c r="H27" s="17"/>
      <c r="I27" s="17"/>
      <c r="J27" s="17"/>
      <c r="K27" s="17"/>
    </row>
    <row r="28" spans="1:11" hidden="1" x14ac:dyDescent="0.2">
      <c r="A28" s="10" t="s">
        <v>35</v>
      </c>
      <c r="B28" s="10"/>
      <c r="C28" s="10"/>
      <c r="D28" s="10"/>
      <c r="E28" s="10"/>
      <c r="F28" s="10"/>
      <c r="G28" s="17"/>
      <c r="H28" s="17"/>
      <c r="I28" s="17"/>
      <c r="J28" s="17"/>
      <c r="K28" s="17"/>
    </row>
    <row r="29" spans="1:11" hidden="1" x14ac:dyDescent="0.2">
      <c r="A29" s="11" t="s">
        <v>36</v>
      </c>
      <c r="B29" s="11"/>
      <c r="C29" s="11"/>
      <c r="D29" s="11"/>
      <c r="E29" s="11"/>
      <c r="F29" s="11"/>
      <c r="G29" s="17"/>
      <c r="H29" s="17"/>
      <c r="I29" s="17"/>
      <c r="J29" s="17"/>
      <c r="K29" s="17"/>
    </row>
    <row r="30" spans="1:11" hidden="1" x14ac:dyDescent="0.2">
      <c r="A30" s="11" t="s">
        <v>37</v>
      </c>
      <c r="B30" s="11"/>
      <c r="C30" s="11"/>
      <c r="D30" s="11"/>
      <c r="E30" s="11"/>
      <c r="F30" s="11"/>
      <c r="G30" s="17"/>
      <c r="H30" s="17"/>
      <c r="I30" s="17"/>
      <c r="J30" s="17"/>
      <c r="K30" s="17"/>
    </row>
    <row r="31" spans="1:11" hidden="1" x14ac:dyDescent="0.2">
      <c r="A31" s="10" t="s">
        <v>38</v>
      </c>
      <c r="B31" s="10"/>
      <c r="C31" s="10"/>
      <c r="D31" s="10"/>
      <c r="E31" s="10"/>
      <c r="F31" s="10"/>
      <c r="G31" s="17"/>
      <c r="H31" s="17"/>
      <c r="I31" s="17"/>
      <c r="J31" s="17"/>
      <c r="K31" s="17"/>
    </row>
    <row r="32" spans="1:11" hidden="1" x14ac:dyDescent="0.2">
      <c r="A32" s="10" t="s">
        <v>39</v>
      </c>
      <c r="B32" s="10"/>
      <c r="C32" s="10"/>
      <c r="D32" s="10"/>
      <c r="E32" s="10"/>
      <c r="F32" s="10"/>
      <c r="G32" s="17"/>
      <c r="H32" s="17"/>
      <c r="I32" s="17"/>
      <c r="J32" s="17"/>
      <c r="K32" s="17"/>
    </row>
    <row r="33" spans="1:11" hidden="1" x14ac:dyDescent="0.2">
      <c r="A33" s="10" t="s">
        <v>40</v>
      </c>
      <c r="B33" s="10"/>
      <c r="C33" s="10"/>
      <c r="D33" s="10"/>
      <c r="E33" s="10"/>
      <c r="F33" s="10"/>
      <c r="G33" s="17"/>
      <c r="H33" s="17"/>
      <c r="I33" s="17"/>
      <c r="J33" s="17"/>
      <c r="K33" s="17"/>
    </row>
    <row r="34" spans="1:11" hidden="1" x14ac:dyDescent="0.2">
      <c r="A34" s="11" t="s">
        <v>41</v>
      </c>
      <c r="B34" s="11"/>
      <c r="C34" s="11"/>
      <c r="D34" s="11"/>
      <c r="E34" s="11"/>
      <c r="F34" s="11"/>
      <c r="G34" s="17"/>
      <c r="H34" s="17"/>
      <c r="I34" s="17"/>
      <c r="J34" s="17"/>
      <c r="K34" s="17"/>
    </row>
    <row r="35" spans="1:11" hidden="1" x14ac:dyDescent="0.2">
      <c r="A35" s="11" t="s">
        <v>42</v>
      </c>
      <c r="B35" s="11"/>
      <c r="C35" s="11"/>
      <c r="D35" s="11"/>
      <c r="E35" s="11"/>
      <c r="F35" s="11"/>
      <c r="G35" s="17"/>
      <c r="H35" s="17"/>
      <c r="I35" s="17"/>
      <c r="J35" s="17"/>
      <c r="K35" s="17"/>
    </row>
    <row r="36" spans="1:11" hidden="1" x14ac:dyDescent="0.2">
      <c r="A36" s="10" t="s">
        <v>11</v>
      </c>
      <c r="B36" s="49"/>
      <c r="C36" s="49"/>
      <c r="D36" s="49"/>
      <c r="E36" s="49"/>
      <c r="F36" s="49"/>
      <c r="G36" s="17"/>
      <c r="H36" s="17"/>
      <c r="I36" s="17"/>
      <c r="J36" s="17"/>
      <c r="K36" s="17"/>
    </row>
    <row r="37" spans="1:11" hidden="1" x14ac:dyDescent="0.2">
      <c r="A37" s="10" t="s">
        <v>43</v>
      </c>
      <c r="B37" s="49"/>
      <c r="C37" s="49"/>
      <c r="D37" s="49"/>
      <c r="E37" s="49"/>
      <c r="F37" s="49"/>
      <c r="G37" s="17"/>
      <c r="H37" s="17"/>
      <c r="I37" s="17"/>
      <c r="J37" s="17"/>
      <c r="K37" s="17"/>
    </row>
    <row r="38" spans="1:11" hidden="1" x14ac:dyDescent="0.2">
      <c r="A38" s="10" t="s">
        <v>13</v>
      </c>
      <c r="B38" s="49"/>
      <c r="C38" s="49"/>
      <c r="D38" s="49"/>
      <c r="E38" s="49"/>
      <c r="F38" s="49"/>
      <c r="G38" s="17"/>
      <c r="H38" s="17"/>
      <c r="I38" s="17"/>
      <c r="J38" s="17"/>
      <c r="K38" s="17"/>
    </row>
    <row r="39" spans="1:11" hidden="1" x14ac:dyDescent="0.2">
      <c r="A39" s="11" t="s">
        <v>44</v>
      </c>
      <c r="B39" s="4"/>
      <c r="C39" s="4"/>
      <c r="D39" s="4"/>
      <c r="E39" s="4"/>
      <c r="F39" s="4"/>
      <c r="G39" s="17"/>
      <c r="H39" s="17"/>
      <c r="I39" s="17"/>
      <c r="J39" s="17"/>
      <c r="K39" s="17"/>
    </row>
    <row r="40" spans="1:11" hidden="1" x14ac:dyDescent="0.2">
      <c r="A40" s="4" t="s">
        <v>45</v>
      </c>
      <c r="B40" s="4"/>
      <c r="C40" s="4"/>
      <c r="D40" s="4"/>
      <c r="E40" s="4"/>
      <c r="F40" s="4"/>
      <c r="G40" s="17"/>
      <c r="H40" s="17"/>
      <c r="I40" s="17"/>
      <c r="J40" s="17"/>
      <c r="K40" s="17"/>
    </row>
    <row r="41" spans="1:11" hidden="1" x14ac:dyDescent="0.2">
      <c r="A41" s="4" t="s">
        <v>46</v>
      </c>
      <c r="B41" s="4"/>
      <c r="C41" s="4"/>
      <c r="D41" s="4"/>
      <c r="E41" s="4"/>
      <c r="F41" s="4"/>
      <c r="G41" s="17"/>
      <c r="H41" s="17"/>
      <c r="I41" s="17"/>
      <c r="J41" s="17"/>
      <c r="K41" s="17"/>
    </row>
    <row r="42" spans="1:11" hidden="1" x14ac:dyDescent="0.2">
      <c r="A42" s="4" t="s">
        <v>47</v>
      </c>
      <c r="B42" s="4"/>
      <c r="C42" s="4"/>
      <c r="D42" s="4"/>
      <c r="E42" s="4"/>
      <c r="F42" s="4"/>
      <c r="G42" s="17"/>
      <c r="H42" s="17"/>
      <c r="I42" s="17"/>
      <c r="J42" s="17"/>
      <c r="K42" s="17"/>
    </row>
    <row r="43" spans="1:11" hidden="1" x14ac:dyDescent="0.2">
      <c r="A43" s="4" t="s">
        <v>48</v>
      </c>
      <c r="B43" s="4"/>
      <c r="C43" s="4"/>
      <c r="D43" s="4"/>
      <c r="E43" s="4"/>
      <c r="F43" s="4"/>
      <c r="G43" s="17"/>
      <c r="H43" s="17"/>
      <c r="I43" s="17"/>
      <c r="J43" s="17"/>
      <c r="K43" s="17"/>
    </row>
    <row r="44" spans="1:11" hidden="1" x14ac:dyDescent="0.2">
      <c r="A44" s="4" t="s">
        <v>49</v>
      </c>
      <c r="B44" s="4"/>
      <c r="C44" s="4"/>
      <c r="D44" s="4"/>
      <c r="E44" s="4"/>
      <c r="F44" s="4"/>
      <c r="G44" s="17"/>
      <c r="H44" s="17"/>
      <c r="I44" s="17"/>
      <c r="J44" s="17"/>
      <c r="K44" s="17"/>
    </row>
    <row r="45" spans="1:11" hidden="1" x14ac:dyDescent="0.2">
      <c r="A45" s="50" t="s">
        <v>50</v>
      </c>
      <c r="B45" s="49"/>
      <c r="C45" s="49"/>
      <c r="D45" s="49"/>
      <c r="E45" s="49"/>
      <c r="F45" s="49"/>
      <c r="G45" s="17"/>
      <c r="H45" s="17"/>
      <c r="I45" s="17"/>
      <c r="J45" s="17"/>
      <c r="K45" s="17"/>
    </row>
    <row r="46" spans="1:11" hidden="1" x14ac:dyDescent="0.2">
      <c r="A46" s="49" t="s">
        <v>51</v>
      </c>
      <c r="B46" s="49"/>
      <c r="C46" s="49"/>
      <c r="D46" s="49"/>
      <c r="E46" s="49"/>
      <c r="F46" s="49"/>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65" t="s">
        <v>52</v>
      </c>
      <c r="B48" s="49"/>
      <c r="C48" s="49"/>
      <c r="D48" s="49"/>
      <c r="E48" s="49"/>
      <c r="F48" s="49"/>
      <c r="G48" s="17"/>
      <c r="H48" s="17"/>
      <c r="I48" s="17"/>
      <c r="J48" s="17"/>
      <c r="K48" s="17"/>
    </row>
    <row r="49" spans="1:11" ht="25.5" hidden="1" x14ac:dyDescent="0.2">
      <c r="A49" s="65" t="s">
        <v>53</v>
      </c>
      <c r="B49" s="49"/>
      <c r="C49" s="49"/>
      <c r="D49" s="49"/>
      <c r="E49" s="49"/>
      <c r="F49" s="49"/>
      <c r="G49" s="17"/>
      <c r="H49" s="17"/>
      <c r="I49" s="17"/>
      <c r="J49" s="17"/>
      <c r="K49" s="17"/>
    </row>
    <row r="50" spans="1:11" ht="25.5" hidden="1" x14ac:dyDescent="0.2">
      <c r="A50" s="66" t="s">
        <v>54</v>
      </c>
      <c r="B50" s="4"/>
      <c r="C50" s="4"/>
      <c r="D50" s="4"/>
      <c r="E50" s="4"/>
      <c r="F50" s="4"/>
      <c r="G50" s="17"/>
      <c r="H50" s="17"/>
      <c r="I50" s="17"/>
      <c r="J50" s="17"/>
      <c r="K50" s="17"/>
    </row>
    <row r="51" spans="1:11" ht="25.5" hidden="1" x14ac:dyDescent="0.2">
      <c r="A51" s="66" t="s">
        <v>55</v>
      </c>
      <c r="B51" s="4"/>
      <c r="C51" s="4"/>
      <c r="D51" s="4"/>
      <c r="E51" s="4"/>
      <c r="F51" s="4"/>
      <c r="G51" s="17"/>
      <c r="H51" s="17"/>
      <c r="I51" s="17"/>
      <c r="J51" s="17"/>
      <c r="K51" s="17"/>
    </row>
    <row r="52" spans="1:11" ht="38.25" hidden="1" x14ac:dyDescent="0.2">
      <c r="A52" s="66" t="s">
        <v>56</v>
      </c>
      <c r="B52" s="58"/>
      <c r="C52" s="58"/>
      <c r="D52" s="58"/>
      <c r="E52" s="11"/>
      <c r="F52" s="11"/>
      <c r="G52" s="17"/>
      <c r="H52" s="17"/>
      <c r="I52" s="17"/>
      <c r="J52" s="17"/>
      <c r="K52" s="17"/>
    </row>
    <row r="53" spans="1:11" hidden="1" x14ac:dyDescent="0.2">
      <c r="A53" s="63" t="s">
        <v>57</v>
      </c>
      <c r="B53" s="57"/>
      <c r="C53" s="57"/>
      <c r="D53" s="57"/>
      <c r="E53" s="10"/>
      <c r="F53" s="10" t="b">
        <v>1</v>
      </c>
      <c r="G53" s="17"/>
      <c r="H53" s="17"/>
      <c r="I53" s="17"/>
      <c r="J53" s="17"/>
      <c r="K53" s="17"/>
    </row>
    <row r="54" spans="1:11" hidden="1" x14ac:dyDescent="0.2">
      <c r="A54" s="64" t="s">
        <v>58</v>
      </c>
      <c r="B54" s="63"/>
      <c r="C54" s="63"/>
      <c r="D54" s="63"/>
      <c r="E54" s="10"/>
      <c r="F54" s="10" t="b">
        <v>0</v>
      </c>
      <c r="G54" s="17"/>
      <c r="H54" s="17"/>
      <c r="I54" s="17"/>
      <c r="J54" s="17"/>
      <c r="K54" s="17"/>
    </row>
    <row r="55" spans="1:11" hidden="1" x14ac:dyDescent="0.2">
      <c r="A55" s="67"/>
      <c r="B55" s="59">
        <f>COUNT(Travel!B12:B15)</f>
        <v>0</v>
      </c>
      <c r="C55" s="59"/>
      <c r="D55" s="59">
        <f>COUNTIF(Travel!D12:D15,"*")</f>
        <v>0</v>
      </c>
      <c r="E55" s="60"/>
      <c r="F55" s="60" t="b">
        <f>MIN(B55,D55)=MAX(B55,D55)</f>
        <v>1</v>
      </c>
      <c r="G55" s="17"/>
      <c r="H55" s="17"/>
      <c r="I55" s="17"/>
      <c r="J55" s="17"/>
      <c r="K55" s="17"/>
    </row>
    <row r="56" spans="1:11" hidden="1" x14ac:dyDescent="0.2">
      <c r="A56" s="67" t="s">
        <v>59</v>
      </c>
      <c r="B56" s="59">
        <f>COUNT(Travel!B20:B37)</f>
        <v>16</v>
      </c>
      <c r="C56" s="59"/>
      <c r="D56" s="59">
        <f>COUNTIF(Travel!D20:D37,"*")</f>
        <v>16</v>
      </c>
      <c r="E56" s="60"/>
      <c r="F56" s="60" t="b">
        <f>MIN(B56,D56)=MAX(B56,D56)</f>
        <v>1</v>
      </c>
    </row>
    <row r="57" spans="1:11" hidden="1" x14ac:dyDescent="0.2">
      <c r="A57" s="68"/>
      <c r="B57" s="59">
        <f>COUNT(Travel!B42:B45)</f>
        <v>0</v>
      </c>
      <c r="C57" s="59"/>
      <c r="D57" s="59">
        <f>COUNTIF(Travel!D42:D45,"*")</f>
        <v>0</v>
      </c>
      <c r="E57" s="60"/>
      <c r="F57" s="60" t="b">
        <f>MIN(B57,D57)=MAX(B57,D57)</f>
        <v>1</v>
      </c>
    </row>
    <row r="58" spans="1:11" hidden="1" x14ac:dyDescent="0.2">
      <c r="A58" s="69" t="s">
        <v>60</v>
      </c>
      <c r="B58" s="61">
        <f>COUNT(Hospitality!B11:B23)</f>
        <v>0</v>
      </c>
      <c r="C58" s="61"/>
      <c r="D58" s="61">
        <f>COUNTIF(Hospitality!D11:D23,"*")</f>
        <v>0</v>
      </c>
      <c r="E58" s="62"/>
      <c r="F58" s="62" t="b">
        <f>MIN(B58,D58)=MAX(B58,D58)</f>
        <v>1</v>
      </c>
    </row>
    <row r="59" spans="1:11" hidden="1" x14ac:dyDescent="0.2">
      <c r="A59" s="70" t="s">
        <v>61</v>
      </c>
      <c r="B59" s="60">
        <f>COUNT('All other expenses'!B11:B24)</f>
        <v>3</v>
      </c>
      <c r="C59" s="60"/>
      <c r="D59" s="60">
        <f>COUNTIF('All other expenses'!D11:D24,"*")</f>
        <v>3</v>
      </c>
      <c r="E59" s="60"/>
      <c r="F59" s="60" t="b">
        <f>MIN(B59,D59)=MAX(B59,D59)</f>
        <v>1</v>
      </c>
    </row>
    <row r="60" spans="1:11" hidden="1" x14ac:dyDescent="0.2">
      <c r="A60" s="69" t="s">
        <v>62</v>
      </c>
      <c r="B60" s="61">
        <f>COUNTIF('Gifts and benefits'!B11:B23,"*")</f>
        <v>1</v>
      </c>
      <c r="C60" s="61">
        <f>COUNTIF('Gifts and benefits'!C11:C23,"*")</f>
        <v>1</v>
      </c>
      <c r="D60" s="61"/>
      <c r="E60" s="61">
        <f>COUNTA('Gifts and benefits'!E11:E23)</f>
        <v>1</v>
      </c>
      <c r="F60" s="62"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7"/>
  <sheetViews>
    <sheetView topLeftCell="A16" zoomScaleNormal="100" workbookViewId="0">
      <selection activeCell="G10" sqref="G10"/>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17" t="s">
        <v>63</v>
      </c>
      <c r="B1" s="117"/>
      <c r="C1" s="117"/>
      <c r="D1" s="117"/>
      <c r="E1" s="117"/>
      <c r="F1" s="17"/>
    </row>
    <row r="2" spans="1:6" ht="21" customHeight="1" x14ac:dyDescent="0.2">
      <c r="A2" s="3" t="s">
        <v>3</v>
      </c>
      <c r="B2" s="120" t="str">
        <f>'Summary and sign-off'!B2:F2</f>
        <v>Te Kāhui Tātare Ture | Criminal Cases Review Commission</v>
      </c>
      <c r="C2" s="120"/>
      <c r="D2" s="120"/>
      <c r="E2" s="120"/>
      <c r="F2" s="17"/>
    </row>
    <row r="3" spans="1:6" ht="21" customHeight="1" x14ac:dyDescent="0.2">
      <c r="A3" s="3" t="s">
        <v>64</v>
      </c>
      <c r="B3" s="120" t="str">
        <f>'Summary and sign-off'!B3:F3</f>
        <v>Parekawhia McLean</v>
      </c>
      <c r="C3" s="120"/>
      <c r="D3" s="120"/>
      <c r="E3" s="120"/>
      <c r="F3" s="17"/>
    </row>
    <row r="4" spans="1:6" ht="21" customHeight="1" x14ac:dyDescent="0.2">
      <c r="A4" s="3" t="s">
        <v>65</v>
      </c>
      <c r="B4" s="120">
        <f>'Summary and sign-off'!B4:F4</f>
        <v>44378</v>
      </c>
      <c r="C4" s="120"/>
      <c r="D4" s="120"/>
      <c r="E4" s="120"/>
      <c r="F4" s="17"/>
    </row>
    <row r="5" spans="1:6" ht="21" customHeight="1" x14ac:dyDescent="0.2">
      <c r="A5" s="3" t="s">
        <v>66</v>
      </c>
      <c r="B5" s="120">
        <f>'Summary and sign-off'!B5:F5</f>
        <v>44742</v>
      </c>
      <c r="C5" s="120"/>
      <c r="D5" s="120"/>
      <c r="E5" s="120"/>
      <c r="F5" s="17"/>
    </row>
    <row r="6" spans="1:6" ht="21" customHeight="1" x14ac:dyDescent="0.2">
      <c r="A6" s="3" t="s">
        <v>67</v>
      </c>
      <c r="B6" s="115"/>
      <c r="C6" s="115"/>
      <c r="D6" s="115"/>
      <c r="E6" s="115"/>
      <c r="F6" s="17"/>
    </row>
    <row r="7" spans="1:6" ht="21" customHeight="1" x14ac:dyDescent="0.2">
      <c r="A7" s="3" t="s">
        <v>9</v>
      </c>
      <c r="B7" s="115"/>
      <c r="C7" s="115"/>
      <c r="D7" s="115"/>
      <c r="E7" s="115"/>
      <c r="F7" s="17"/>
    </row>
    <row r="8" spans="1:6" ht="36" customHeight="1" x14ac:dyDescent="0.2">
      <c r="A8" s="123" t="s">
        <v>68</v>
      </c>
      <c r="B8" s="124"/>
      <c r="C8" s="124"/>
      <c r="D8" s="124"/>
      <c r="E8" s="124"/>
      <c r="F8" s="19"/>
    </row>
    <row r="9" spans="1:6" ht="36" customHeight="1" x14ac:dyDescent="0.2">
      <c r="A9" s="125" t="s">
        <v>69</v>
      </c>
      <c r="B9" s="126"/>
      <c r="C9" s="126"/>
      <c r="D9" s="126"/>
      <c r="E9" s="126"/>
      <c r="F9" s="19"/>
    </row>
    <row r="10" spans="1:6" ht="24.75" customHeight="1" x14ac:dyDescent="0.2">
      <c r="A10" s="122" t="s">
        <v>70</v>
      </c>
      <c r="B10" s="127"/>
      <c r="C10" s="122"/>
      <c r="D10" s="122"/>
      <c r="E10" s="122"/>
      <c r="F10" s="29"/>
    </row>
    <row r="11" spans="1:6" ht="27" customHeight="1" x14ac:dyDescent="0.2">
      <c r="A11" s="24" t="s">
        <v>71</v>
      </c>
      <c r="B11" s="24" t="s">
        <v>72</v>
      </c>
      <c r="C11" s="24" t="s">
        <v>73</v>
      </c>
      <c r="D11" s="24" t="s">
        <v>74</v>
      </c>
      <c r="E11" s="24" t="s">
        <v>75</v>
      </c>
      <c r="F11" s="30"/>
    </row>
    <row r="12" spans="1:6" s="2" customFormat="1" hidden="1" x14ac:dyDescent="0.2">
      <c r="A12" s="78"/>
      <c r="B12" s="79"/>
      <c r="C12" s="80"/>
      <c r="D12" s="80"/>
      <c r="E12" s="81"/>
      <c r="F12" s="1"/>
    </row>
    <row r="13" spans="1:6" s="2" customFormat="1" x14ac:dyDescent="0.2">
      <c r="A13" s="100"/>
      <c r="B13" s="101"/>
      <c r="C13" s="102"/>
      <c r="D13" s="102"/>
      <c r="E13" s="103"/>
      <c r="F13" s="1"/>
    </row>
    <row r="14" spans="1:6" s="2" customFormat="1" x14ac:dyDescent="0.2">
      <c r="A14" s="104"/>
      <c r="B14" s="101"/>
      <c r="C14" s="102"/>
      <c r="D14" s="102"/>
      <c r="E14" s="103"/>
      <c r="F14" s="1"/>
    </row>
    <row r="15" spans="1:6" s="2" customFormat="1" hidden="1" x14ac:dyDescent="0.2">
      <c r="A15" s="87"/>
      <c r="B15" s="88"/>
      <c r="C15" s="89"/>
      <c r="D15" s="89"/>
      <c r="E15" s="90"/>
      <c r="F15" s="1"/>
    </row>
    <row r="16" spans="1:6" ht="19.5" customHeight="1" x14ac:dyDescent="0.2">
      <c r="A16" s="55" t="s">
        <v>76</v>
      </c>
      <c r="B16" s="56">
        <f>SUM(B12:B15)</f>
        <v>0</v>
      </c>
      <c r="C16" s="111" t="str">
        <f>IF(SUBTOTAL(3,B12:B15)=SUBTOTAL(103,B12:B15),'Summary and sign-off'!$A$48,'Summary and sign-off'!$A$49)</f>
        <v>Check - there are no hidden rows with data</v>
      </c>
      <c r="D16" s="121" t="str">
        <f>IF('Summary and sign-off'!F55='Summary and sign-off'!F54,'Summary and sign-off'!A51,'Summary and sign-off'!A50)</f>
        <v>Check - each entry provides sufficient information</v>
      </c>
      <c r="E16" s="121"/>
      <c r="F16" s="17"/>
    </row>
    <row r="17" spans="1:6" ht="10.5" customHeight="1" x14ac:dyDescent="0.2">
      <c r="A17" s="17"/>
      <c r="B17" s="19"/>
      <c r="C17" s="17"/>
      <c r="D17" s="17"/>
      <c r="E17" s="17"/>
      <c r="F17" s="17"/>
    </row>
    <row r="18" spans="1:6" ht="24.75" customHeight="1" x14ac:dyDescent="0.2">
      <c r="A18" s="122" t="s">
        <v>77</v>
      </c>
      <c r="B18" s="122"/>
      <c r="C18" s="122"/>
      <c r="D18" s="122"/>
      <c r="E18" s="122"/>
      <c r="F18" s="29"/>
    </row>
    <row r="19" spans="1:6" ht="27" customHeight="1" x14ac:dyDescent="0.2">
      <c r="A19" s="24" t="s">
        <v>71</v>
      </c>
      <c r="B19" s="24" t="s">
        <v>16</v>
      </c>
      <c r="C19" s="24" t="s">
        <v>78</v>
      </c>
      <c r="D19" s="24" t="s">
        <v>74</v>
      </c>
      <c r="E19" s="24" t="s">
        <v>75</v>
      </c>
      <c r="F19" s="30"/>
    </row>
    <row r="20" spans="1:6" s="2" customFormat="1" hidden="1" x14ac:dyDescent="0.2">
      <c r="A20" s="78"/>
      <c r="B20" s="79"/>
      <c r="C20" s="80"/>
      <c r="D20" s="80"/>
      <c r="E20" s="81"/>
      <c r="F20" s="1"/>
    </row>
    <row r="21" spans="1:6" s="2" customFormat="1" x14ac:dyDescent="0.2">
      <c r="A21" s="100">
        <v>44378</v>
      </c>
      <c r="B21" s="101">
        <v>878</v>
      </c>
      <c r="C21" s="102" t="s">
        <v>79</v>
      </c>
      <c r="D21" s="102" t="s">
        <v>80</v>
      </c>
      <c r="E21" s="103" t="s">
        <v>81</v>
      </c>
      <c r="F21" s="1"/>
    </row>
    <row r="22" spans="1:6" s="2" customFormat="1" x14ac:dyDescent="0.2">
      <c r="A22" s="100">
        <v>44382</v>
      </c>
      <c r="B22" s="101">
        <v>430</v>
      </c>
      <c r="C22" s="102" t="s">
        <v>82</v>
      </c>
      <c r="D22" s="102" t="s">
        <v>83</v>
      </c>
      <c r="E22" s="103" t="s">
        <v>84</v>
      </c>
      <c r="F22" s="1"/>
    </row>
    <row r="23" spans="1:6" s="2" customFormat="1" x14ac:dyDescent="0.2">
      <c r="A23" s="100">
        <v>44404</v>
      </c>
      <c r="B23" s="101">
        <v>363</v>
      </c>
      <c r="C23" s="102" t="s">
        <v>85</v>
      </c>
      <c r="D23" s="102" t="s">
        <v>86</v>
      </c>
      <c r="E23" s="103" t="s">
        <v>87</v>
      </c>
      <c r="F23" s="1"/>
    </row>
    <row r="24" spans="1:6" s="2" customFormat="1" ht="25.5" x14ac:dyDescent="0.2">
      <c r="A24" s="100">
        <v>44404</v>
      </c>
      <c r="B24" s="101">
        <v>298</v>
      </c>
      <c r="C24" s="102" t="s">
        <v>162</v>
      </c>
      <c r="D24" s="102" t="s">
        <v>159</v>
      </c>
      <c r="E24" s="103" t="s">
        <v>88</v>
      </c>
      <c r="F24" s="1"/>
    </row>
    <row r="25" spans="1:6" s="2" customFormat="1" ht="25.5" x14ac:dyDescent="0.2">
      <c r="A25" s="100">
        <v>44425</v>
      </c>
      <c r="B25" s="101">
        <v>334.14</v>
      </c>
      <c r="C25" s="102" t="s">
        <v>89</v>
      </c>
      <c r="D25" s="102" t="s">
        <v>86</v>
      </c>
      <c r="E25" s="103" t="s">
        <v>87</v>
      </c>
      <c r="F25" s="1"/>
    </row>
    <row r="26" spans="1:6" s="2" customFormat="1" ht="38.25" x14ac:dyDescent="0.2">
      <c r="A26" s="100">
        <v>44437</v>
      </c>
      <c r="B26" s="101">
        <v>499.66</v>
      </c>
      <c r="C26" s="102" t="s">
        <v>160</v>
      </c>
      <c r="D26" s="102" t="s">
        <v>161</v>
      </c>
      <c r="E26" s="103" t="s">
        <v>87</v>
      </c>
      <c r="F26" s="1"/>
    </row>
    <row r="27" spans="1:6" s="2" customFormat="1" x14ac:dyDescent="0.2">
      <c r="A27" s="100">
        <v>44622</v>
      </c>
      <c r="B27" s="101">
        <v>598.19000000000005</v>
      </c>
      <c r="C27" s="102" t="s">
        <v>90</v>
      </c>
      <c r="D27" s="102" t="s">
        <v>80</v>
      </c>
      <c r="E27" s="103" t="s">
        <v>87</v>
      </c>
      <c r="F27" s="1"/>
    </row>
    <row r="28" spans="1:6" s="2" customFormat="1" x14ac:dyDescent="0.2">
      <c r="A28" s="100">
        <v>44623</v>
      </c>
      <c r="B28" s="101">
        <v>43</v>
      </c>
      <c r="C28" s="102" t="s">
        <v>163</v>
      </c>
      <c r="D28" s="102" t="s">
        <v>91</v>
      </c>
      <c r="E28" s="103" t="s">
        <v>92</v>
      </c>
      <c r="F28" s="1"/>
    </row>
    <row r="29" spans="1:6" s="2" customFormat="1" x14ac:dyDescent="0.2">
      <c r="A29" s="100">
        <v>44657</v>
      </c>
      <c r="B29" s="101">
        <v>173.6</v>
      </c>
      <c r="C29" s="102" t="s">
        <v>93</v>
      </c>
      <c r="D29" s="102" t="s">
        <v>94</v>
      </c>
      <c r="E29" s="103" t="s">
        <v>87</v>
      </c>
      <c r="F29" s="1"/>
    </row>
    <row r="30" spans="1:6" s="2" customFormat="1" ht="24.75" customHeight="1" x14ac:dyDescent="0.2">
      <c r="A30" s="100">
        <v>44678</v>
      </c>
      <c r="B30" s="101">
        <v>389.9</v>
      </c>
      <c r="C30" s="113" t="s">
        <v>164</v>
      </c>
      <c r="D30" s="113" t="s">
        <v>95</v>
      </c>
      <c r="E30" s="103" t="s">
        <v>96</v>
      </c>
      <c r="F30" s="1"/>
    </row>
    <row r="31" spans="1:6" s="2" customFormat="1" x14ac:dyDescent="0.2">
      <c r="A31" s="112">
        <v>44679</v>
      </c>
      <c r="B31" s="101">
        <v>757.64</v>
      </c>
      <c r="C31" s="102" t="s">
        <v>97</v>
      </c>
      <c r="D31" s="102" t="s">
        <v>80</v>
      </c>
      <c r="E31" s="103" t="s">
        <v>81</v>
      </c>
      <c r="F31" s="1"/>
    </row>
    <row r="32" spans="1:6" s="2" customFormat="1" x14ac:dyDescent="0.2">
      <c r="A32" s="100">
        <v>44685</v>
      </c>
      <c r="B32" s="101">
        <v>829.55</v>
      </c>
      <c r="C32" s="102" t="s">
        <v>98</v>
      </c>
      <c r="D32" s="102" t="s">
        <v>80</v>
      </c>
      <c r="E32" s="103" t="s">
        <v>87</v>
      </c>
      <c r="F32" s="1"/>
    </row>
    <row r="33" spans="1:6" s="2" customFormat="1" x14ac:dyDescent="0.2">
      <c r="A33" s="100">
        <v>44699</v>
      </c>
      <c r="B33" s="101">
        <v>458.61</v>
      </c>
      <c r="C33" s="102" t="s">
        <v>99</v>
      </c>
      <c r="D33" s="102" t="s">
        <v>86</v>
      </c>
      <c r="E33" s="103" t="s">
        <v>87</v>
      </c>
      <c r="F33" s="1"/>
    </row>
    <row r="34" spans="1:6" s="2" customFormat="1" ht="38.25" x14ac:dyDescent="0.2">
      <c r="A34" s="100">
        <v>44710</v>
      </c>
      <c r="B34" s="101">
        <v>370.6</v>
      </c>
      <c r="C34" s="102" t="s">
        <v>165</v>
      </c>
      <c r="D34" s="113" t="s">
        <v>100</v>
      </c>
      <c r="E34" s="103" t="s">
        <v>87</v>
      </c>
      <c r="F34" s="1"/>
    </row>
    <row r="35" spans="1:6" s="2" customFormat="1" x14ac:dyDescent="0.2">
      <c r="A35" s="100">
        <v>44742</v>
      </c>
      <c r="B35" s="101">
        <v>85.95</v>
      </c>
      <c r="C35" s="102" t="s">
        <v>154</v>
      </c>
      <c r="D35" s="102" t="s">
        <v>133</v>
      </c>
      <c r="E35" s="103" t="s">
        <v>155</v>
      </c>
      <c r="F35" s="1"/>
    </row>
    <row r="36" spans="1:6" s="2" customFormat="1" x14ac:dyDescent="0.2">
      <c r="A36" s="100">
        <v>44742</v>
      </c>
      <c r="B36" s="101">
        <v>230.5</v>
      </c>
      <c r="C36" s="102" t="s">
        <v>101</v>
      </c>
      <c r="D36" s="102" t="s">
        <v>156</v>
      </c>
      <c r="E36" s="103" t="s">
        <v>87</v>
      </c>
      <c r="F36" s="1"/>
    </row>
    <row r="37" spans="1:6" s="2" customFormat="1" hidden="1" x14ac:dyDescent="0.2">
      <c r="A37" s="91"/>
      <c r="B37" s="92"/>
      <c r="C37" s="93"/>
      <c r="D37" s="93"/>
      <c r="E37" s="94"/>
      <c r="F37" s="1"/>
    </row>
    <row r="38" spans="1:6" ht="19.5" customHeight="1" x14ac:dyDescent="0.2">
      <c r="A38" s="55" t="s">
        <v>102</v>
      </c>
      <c r="B38" s="56">
        <f>SUM(B20:B37)</f>
        <v>6740.34</v>
      </c>
      <c r="C38" s="111" t="str">
        <f>IF(SUBTOTAL(3,B20:B37)=SUBTOTAL(103,B20:B37),'Summary and sign-off'!$A$48,'Summary and sign-off'!$A$49)</f>
        <v>Check - there are no hidden rows with data</v>
      </c>
      <c r="D38" s="121" t="str">
        <f>IF('Summary and sign-off'!F56='Summary and sign-off'!F54,'Summary and sign-off'!A51,'Summary and sign-off'!A50)</f>
        <v>Check - each entry provides sufficient information</v>
      </c>
      <c r="E38" s="121"/>
      <c r="F38" s="17"/>
    </row>
    <row r="39" spans="1:6" ht="10.5" customHeight="1" x14ac:dyDescent="0.2">
      <c r="A39" s="17"/>
      <c r="B39" s="19"/>
      <c r="C39" s="17"/>
      <c r="D39" s="17"/>
      <c r="E39" s="17"/>
      <c r="F39" s="17"/>
    </row>
    <row r="40" spans="1:6" ht="24.75" customHeight="1" x14ac:dyDescent="0.2">
      <c r="A40" s="122" t="s">
        <v>103</v>
      </c>
      <c r="B40" s="122"/>
      <c r="C40" s="122"/>
      <c r="D40" s="122"/>
      <c r="E40" s="122"/>
      <c r="F40" s="17"/>
    </row>
    <row r="41" spans="1:6" ht="27" customHeight="1" x14ac:dyDescent="0.2">
      <c r="A41" s="24" t="s">
        <v>71</v>
      </c>
      <c r="B41" s="24" t="s">
        <v>16</v>
      </c>
      <c r="C41" s="24" t="s">
        <v>104</v>
      </c>
      <c r="D41" s="24" t="s">
        <v>105</v>
      </c>
      <c r="E41" s="24" t="s">
        <v>75</v>
      </c>
      <c r="F41" s="28"/>
    </row>
    <row r="42" spans="1:6" s="2" customFormat="1" hidden="1" x14ac:dyDescent="0.2">
      <c r="A42" s="78"/>
      <c r="B42" s="79"/>
      <c r="C42" s="80"/>
      <c r="D42" s="80"/>
      <c r="E42" s="81"/>
      <c r="F42" s="1"/>
    </row>
    <row r="43" spans="1:6" s="2" customFormat="1" x14ac:dyDescent="0.2">
      <c r="A43" s="100"/>
      <c r="B43" s="101"/>
      <c r="C43" s="102"/>
      <c r="D43" s="102"/>
      <c r="E43" s="103"/>
      <c r="F43" s="1"/>
    </row>
    <row r="44" spans="1:6" s="2" customFormat="1" x14ac:dyDescent="0.2">
      <c r="A44" s="100"/>
      <c r="B44" s="101"/>
      <c r="C44" s="102"/>
      <c r="D44" s="102"/>
      <c r="E44" s="103"/>
      <c r="F44" s="1"/>
    </row>
    <row r="45" spans="1:6" s="2" customFormat="1" hidden="1" x14ac:dyDescent="0.2">
      <c r="A45" s="78"/>
      <c r="B45" s="79"/>
      <c r="C45" s="80"/>
      <c r="D45" s="80"/>
      <c r="E45" s="81"/>
      <c r="F45" s="1"/>
    </row>
    <row r="46" spans="1:6" ht="19.5" customHeight="1" x14ac:dyDescent="0.2">
      <c r="A46" s="55" t="s">
        <v>106</v>
      </c>
      <c r="B46" s="56">
        <f>SUM(B42:B45)</f>
        <v>0</v>
      </c>
      <c r="C46" s="111" t="str">
        <f>IF(SUBTOTAL(3,B42:B45)=SUBTOTAL(103,B42:B45),'Summary and sign-off'!$A$48,'Summary and sign-off'!$A$49)</f>
        <v>Check - there are no hidden rows with data</v>
      </c>
      <c r="D46" s="121" t="str">
        <f>IF('Summary and sign-off'!F57='Summary and sign-off'!F54,'Summary and sign-off'!A51,'Summary and sign-off'!A50)</f>
        <v>Check - each entry provides sufficient information</v>
      </c>
      <c r="E46" s="121"/>
      <c r="F46" s="17"/>
    </row>
    <row r="47" spans="1:6" ht="10.5" customHeight="1" x14ac:dyDescent="0.2">
      <c r="A47" s="17"/>
      <c r="B47" s="43"/>
      <c r="C47" s="19"/>
      <c r="D47" s="17"/>
      <c r="E47" s="17"/>
      <c r="F47" s="17"/>
    </row>
    <row r="48" spans="1:6" ht="34.5" customHeight="1" x14ac:dyDescent="0.2">
      <c r="A48" s="31" t="s">
        <v>107</v>
      </c>
      <c r="B48" s="44">
        <f>B16+B38+B46</f>
        <v>6740.34</v>
      </c>
      <c r="C48" s="32"/>
      <c r="D48" s="32"/>
      <c r="E48" s="32"/>
      <c r="F48" s="17"/>
    </row>
    <row r="49" spans="1:6" x14ac:dyDescent="0.2">
      <c r="A49" s="17"/>
      <c r="B49" s="19"/>
      <c r="C49" s="17"/>
      <c r="D49" s="17"/>
      <c r="E49" s="17"/>
      <c r="F49" s="17"/>
    </row>
    <row r="50" spans="1:6" x14ac:dyDescent="0.2">
      <c r="A50" s="18" t="s">
        <v>27</v>
      </c>
      <c r="B50" s="19"/>
      <c r="C50" s="17"/>
      <c r="D50" s="17"/>
      <c r="E50" s="17"/>
      <c r="F50" s="17"/>
    </row>
    <row r="51" spans="1:6" ht="12.6" customHeight="1" x14ac:dyDescent="0.2">
      <c r="A51" s="20" t="s">
        <v>108</v>
      </c>
      <c r="F51" s="17"/>
    </row>
    <row r="52" spans="1:6" ht="12.95" customHeight="1" x14ac:dyDescent="0.2">
      <c r="A52" s="20" t="s">
        <v>109</v>
      </c>
      <c r="B52" s="17"/>
      <c r="D52" s="17"/>
      <c r="F52" s="17"/>
    </row>
    <row r="53" spans="1:6" x14ac:dyDescent="0.2">
      <c r="A53" s="20" t="s">
        <v>110</v>
      </c>
      <c r="F53" s="17"/>
    </row>
    <row r="54" spans="1:6" x14ac:dyDescent="0.2">
      <c r="A54" s="20" t="s">
        <v>33</v>
      </c>
      <c r="B54" s="19"/>
      <c r="C54" s="17"/>
      <c r="D54" s="17"/>
      <c r="E54" s="17"/>
      <c r="F54" s="17"/>
    </row>
    <row r="55" spans="1:6" ht="12.95" customHeight="1" x14ac:dyDescent="0.2">
      <c r="A55" s="20" t="s">
        <v>111</v>
      </c>
      <c r="B55" s="17"/>
      <c r="D55" s="17"/>
      <c r="F55" s="17"/>
    </row>
    <row r="56" spans="1:6" x14ac:dyDescent="0.2">
      <c r="A56" s="20" t="s">
        <v>112</v>
      </c>
      <c r="F56" s="17"/>
    </row>
    <row r="57" spans="1:6" x14ac:dyDescent="0.2">
      <c r="A57" s="20" t="s">
        <v>113</v>
      </c>
      <c r="B57" s="20"/>
      <c r="C57" s="20"/>
      <c r="D57" s="20"/>
      <c r="F57" s="17"/>
    </row>
    <row r="58" spans="1:6" x14ac:dyDescent="0.2">
      <c r="A58" s="26"/>
      <c r="B58" s="17"/>
      <c r="C58" s="17"/>
      <c r="D58" s="17"/>
      <c r="E58" s="17"/>
      <c r="F58" s="17"/>
    </row>
    <row r="59" spans="1:6" hidden="1" x14ac:dyDescent="0.2">
      <c r="A59" s="26"/>
      <c r="B59" s="17"/>
      <c r="C59" s="17"/>
      <c r="D59" s="17"/>
      <c r="E59" s="17"/>
      <c r="F59" s="17"/>
    </row>
    <row r="60" spans="1:6" x14ac:dyDescent="0.2"/>
    <row r="61" spans="1:6" x14ac:dyDescent="0.2"/>
    <row r="62" spans="1:6" x14ac:dyDescent="0.2"/>
    <row r="63" spans="1:6" x14ac:dyDescent="0.2"/>
    <row r="64" spans="1:6" ht="12.75" hidden="1" customHeight="1" x14ac:dyDescent="0.2"/>
    <row r="67" spans="1:6" hidden="1" x14ac:dyDescent="0.2">
      <c r="A67" s="26"/>
      <c r="B67" s="17"/>
      <c r="C67" s="17"/>
      <c r="D67" s="17"/>
      <c r="E67" s="17"/>
      <c r="F67" s="17"/>
    </row>
    <row r="68" spans="1:6" hidden="1" x14ac:dyDescent="0.2">
      <c r="A68" s="26"/>
      <c r="B68" s="17"/>
      <c r="C68" s="17"/>
      <c r="D68" s="17"/>
      <c r="E68" s="17"/>
      <c r="F68" s="17"/>
    </row>
    <row r="69" spans="1:6" hidden="1" x14ac:dyDescent="0.2">
      <c r="A69" s="26"/>
      <c r="B69" s="17"/>
      <c r="C69" s="17"/>
      <c r="D69" s="17"/>
      <c r="E69" s="17"/>
      <c r="F69" s="17"/>
    </row>
    <row r="70" spans="1:6" hidden="1" x14ac:dyDescent="0.2">
      <c r="A70" s="26"/>
      <c r="B70" s="17"/>
      <c r="C70" s="17"/>
      <c r="D70" s="17"/>
      <c r="E70" s="17"/>
      <c r="F70" s="17"/>
    </row>
    <row r="71" spans="1:6" hidden="1" x14ac:dyDescent="0.2">
      <c r="A71" s="26"/>
      <c r="B71" s="17"/>
      <c r="C71" s="17"/>
      <c r="D71" s="17"/>
      <c r="E71" s="17"/>
      <c r="F71" s="17"/>
    </row>
    <row r="72" spans="1:6" x14ac:dyDescent="0.2"/>
    <row r="73" spans="1:6" x14ac:dyDescent="0.2"/>
    <row r="74" spans="1:6" x14ac:dyDescent="0.2"/>
    <row r="75" spans="1:6" x14ac:dyDescent="0.2"/>
    <row r="76" spans="1:6" x14ac:dyDescent="0.2"/>
    <row r="77" spans="1:6" x14ac:dyDescent="0.2"/>
    <row r="78" spans="1:6" x14ac:dyDescent="0.2"/>
    <row r="79" spans="1:6" x14ac:dyDescent="0.2"/>
    <row r="80" spans="1:6" x14ac:dyDescent="0.2"/>
    <row r="81" x14ac:dyDescent="0.2"/>
    <row r="82" x14ac:dyDescent="0.2"/>
    <row r="83" x14ac:dyDescent="0.2"/>
    <row r="84" x14ac:dyDescent="0.2"/>
    <row r="85" x14ac:dyDescent="0.2"/>
    <row r="86" x14ac:dyDescent="0.2"/>
    <row r="87" x14ac:dyDescent="0.2"/>
  </sheetData>
  <sheetProtection sheet="1" formatCells="0" formatRows="0" insertColumns="0" insertRows="0" deleteRows="0"/>
  <mergeCells count="15">
    <mergeCell ref="B7:E7"/>
    <mergeCell ref="B5:E5"/>
    <mergeCell ref="D46:E46"/>
    <mergeCell ref="A1:E1"/>
    <mergeCell ref="A18:E18"/>
    <mergeCell ref="A40:E40"/>
    <mergeCell ref="B2:E2"/>
    <mergeCell ref="B3:E3"/>
    <mergeCell ref="B4:E4"/>
    <mergeCell ref="A8:E8"/>
    <mergeCell ref="A9:E9"/>
    <mergeCell ref="B6:E6"/>
    <mergeCell ref="D16:E16"/>
    <mergeCell ref="D38:E3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36:A37 A12 A15 A42 A4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1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1:A35 A43:A44 A13:A14" xr:uid="{67A21C94-90C0-4AFE-B6AC-F64AD77E4F2B}">
      <formula1>$B$4</formula1>
      <formula2>$B$5</formula2>
    </dataValidation>
  </dataValidations>
  <pageMargins left="0.70866141732283472" right="0.70866141732283472" top="0.39" bottom="0.51"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B20:B37 B42:B45 B12:B15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G10" sqref="G10"/>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17" t="s">
        <v>63</v>
      </c>
      <c r="B1" s="117"/>
      <c r="C1" s="117"/>
      <c r="D1" s="117"/>
      <c r="E1" s="117"/>
    </row>
    <row r="2" spans="1:6" ht="21" customHeight="1" x14ac:dyDescent="0.2">
      <c r="A2" s="3" t="s">
        <v>3</v>
      </c>
      <c r="B2" s="120" t="str">
        <f>'Summary and sign-off'!B2:F2</f>
        <v>Te Kāhui Tātare Ture | Criminal Cases Review Commission</v>
      </c>
      <c r="C2" s="120"/>
      <c r="D2" s="120"/>
      <c r="E2" s="120"/>
    </row>
    <row r="3" spans="1:6" ht="21" customHeight="1" x14ac:dyDescent="0.2">
      <c r="A3" s="3" t="s">
        <v>64</v>
      </c>
      <c r="B3" s="120" t="str">
        <f>'Summary and sign-off'!B3:F3</f>
        <v>Parekawhia McLean</v>
      </c>
      <c r="C3" s="120"/>
      <c r="D3" s="120"/>
      <c r="E3" s="120"/>
    </row>
    <row r="4" spans="1:6" ht="21" customHeight="1" x14ac:dyDescent="0.2">
      <c r="A4" s="3" t="s">
        <v>65</v>
      </c>
      <c r="B4" s="120">
        <f>'Summary and sign-off'!B4:F4</f>
        <v>44378</v>
      </c>
      <c r="C4" s="120"/>
      <c r="D4" s="120"/>
      <c r="E4" s="120"/>
    </row>
    <row r="5" spans="1:6" ht="21" customHeight="1" x14ac:dyDescent="0.2">
      <c r="A5" s="3" t="s">
        <v>66</v>
      </c>
      <c r="B5" s="120">
        <f>'Summary and sign-off'!B5:F5</f>
        <v>44742</v>
      </c>
      <c r="C5" s="120"/>
      <c r="D5" s="120"/>
      <c r="E5" s="120"/>
    </row>
    <row r="6" spans="1:6" ht="21" customHeight="1" x14ac:dyDescent="0.2">
      <c r="A6" s="3" t="s">
        <v>67</v>
      </c>
      <c r="B6" s="115"/>
      <c r="C6" s="115"/>
      <c r="D6" s="115"/>
      <c r="E6" s="115"/>
    </row>
    <row r="7" spans="1:6" ht="21" customHeight="1" x14ac:dyDescent="0.2">
      <c r="A7" s="3" t="s">
        <v>9</v>
      </c>
      <c r="B7" s="115"/>
      <c r="C7" s="115"/>
      <c r="D7" s="115"/>
      <c r="E7" s="115"/>
    </row>
    <row r="8" spans="1:6" ht="35.25" customHeight="1" x14ac:dyDescent="0.25">
      <c r="A8" s="130" t="s">
        <v>114</v>
      </c>
      <c r="B8" s="130"/>
      <c r="C8" s="131"/>
      <c r="D8" s="131"/>
      <c r="E8" s="131"/>
      <c r="F8" s="27"/>
    </row>
    <row r="9" spans="1:6" ht="35.25" customHeight="1" x14ac:dyDescent="0.25">
      <c r="A9" s="128" t="s">
        <v>115</v>
      </c>
      <c r="B9" s="129"/>
      <c r="C9" s="129"/>
      <c r="D9" s="129"/>
      <c r="E9" s="129"/>
      <c r="F9" s="27"/>
    </row>
    <row r="10" spans="1:6" ht="27" customHeight="1" x14ac:dyDescent="0.2">
      <c r="A10" s="24" t="s">
        <v>116</v>
      </c>
      <c r="B10" s="24" t="s">
        <v>16</v>
      </c>
      <c r="C10" s="24" t="s">
        <v>117</v>
      </c>
      <c r="D10" s="24" t="s">
        <v>118</v>
      </c>
      <c r="E10" s="24" t="s">
        <v>75</v>
      </c>
      <c r="F10" s="20"/>
    </row>
    <row r="11" spans="1:6" s="2" customFormat="1" hidden="1" x14ac:dyDescent="0.2">
      <c r="A11" s="82"/>
      <c r="B11" s="79"/>
      <c r="C11" s="83"/>
      <c r="D11" s="83"/>
      <c r="E11" s="84"/>
    </row>
    <row r="12" spans="1:6" s="2" customFormat="1" x14ac:dyDescent="0.2">
      <c r="A12" s="100"/>
      <c r="B12" s="101"/>
      <c r="C12" s="105"/>
      <c r="D12" s="105"/>
      <c r="E12" s="106"/>
    </row>
    <row r="13" spans="1:6" s="2" customFormat="1" x14ac:dyDescent="0.2">
      <c r="A13" s="100"/>
      <c r="B13" s="101"/>
      <c r="C13" s="105"/>
      <c r="D13" s="105"/>
      <c r="E13" s="106"/>
    </row>
    <row r="14" spans="1:6" s="2" customFormat="1" x14ac:dyDescent="0.2">
      <c r="A14" s="100"/>
      <c r="B14" s="101"/>
      <c r="C14" s="105"/>
      <c r="D14" s="105"/>
      <c r="E14" s="106"/>
    </row>
    <row r="15" spans="1:6" s="2" customFormat="1" x14ac:dyDescent="0.2">
      <c r="A15" s="100"/>
      <c r="B15" s="101"/>
      <c r="C15" s="105"/>
      <c r="D15" s="105"/>
      <c r="E15" s="106"/>
    </row>
    <row r="16" spans="1:6" s="2" customFormat="1" x14ac:dyDescent="0.2">
      <c r="A16" s="100"/>
      <c r="B16" s="101"/>
      <c r="C16" s="105"/>
      <c r="D16" s="105"/>
      <c r="E16" s="106"/>
    </row>
    <row r="17" spans="1:6" s="2" customFormat="1" x14ac:dyDescent="0.2">
      <c r="A17" s="100"/>
      <c r="B17" s="101"/>
      <c r="C17" s="105"/>
      <c r="D17" s="105"/>
      <c r="E17" s="106"/>
    </row>
    <row r="18" spans="1:6" s="2" customFormat="1" x14ac:dyDescent="0.2">
      <c r="A18" s="100"/>
      <c r="B18" s="101"/>
      <c r="C18" s="105"/>
      <c r="D18" s="105"/>
      <c r="E18" s="106"/>
    </row>
    <row r="19" spans="1:6" s="2" customFormat="1" x14ac:dyDescent="0.2">
      <c r="A19" s="100"/>
      <c r="B19" s="101"/>
      <c r="C19" s="105"/>
      <c r="D19" s="105"/>
      <c r="E19" s="106"/>
    </row>
    <row r="20" spans="1:6" s="2" customFormat="1" x14ac:dyDescent="0.2">
      <c r="A20" s="100"/>
      <c r="B20" s="101"/>
      <c r="C20" s="105"/>
      <c r="D20" s="105"/>
      <c r="E20" s="106"/>
    </row>
    <row r="21" spans="1:6" s="2" customFormat="1" x14ac:dyDescent="0.2">
      <c r="A21" s="104"/>
      <c r="B21" s="101"/>
      <c r="C21" s="105"/>
      <c r="D21" s="105"/>
      <c r="E21" s="106"/>
    </row>
    <row r="22" spans="1:6" s="2" customFormat="1" x14ac:dyDescent="0.2">
      <c r="A22" s="104"/>
      <c r="B22" s="101"/>
      <c r="C22" s="105"/>
      <c r="D22" s="105"/>
      <c r="E22" s="106"/>
    </row>
    <row r="23" spans="1:6" s="2" customFormat="1" ht="11.25" hidden="1" customHeight="1" x14ac:dyDescent="0.2">
      <c r="A23" s="82"/>
      <c r="B23" s="79"/>
      <c r="C23" s="83"/>
      <c r="D23" s="83"/>
      <c r="E23" s="84"/>
    </row>
    <row r="24" spans="1:6" ht="34.5" customHeight="1" x14ac:dyDescent="0.2">
      <c r="A24" s="39" t="s">
        <v>119</v>
      </c>
      <c r="B24" s="48">
        <f>SUM(B11:B23)</f>
        <v>0</v>
      </c>
      <c r="C24" s="54" t="str">
        <f>IF(SUBTOTAL(3,B11:B23)=SUBTOTAL(103,B11:B23),'Summary and sign-off'!$A$48,'Summary and sign-off'!$A$49)</f>
        <v>Check - there are no hidden rows with data</v>
      </c>
      <c r="D24" s="121" t="str">
        <f>IF('Summary and sign-off'!F58='Summary and sign-off'!F54,'Summary and sign-off'!A51,'Summary and sign-off'!A50)</f>
        <v>Check - each entry provides sufficient information</v>
      </c>
      <c r="E24" s="121"/>
      <c r="F24" s="2"/>
    </row>
    <row r="25" spans="1:6" x14ac:dyDescent="0.2">
      <c r="A25" s="18"/>
      <c r="B25" s="17"/>
      <c r="C25" s="17"/>
      <c r="D25" s="17"/>
      <c r="E25" s="17"/>
    </row>
    <row r="26" spans="1:6" x14ac:dyDescent="0.2">
      <c r="A26" s="18" t="s">
        <v>27</v>
      </c>
      <c r="B26" s="19"/>
      <c r="C26" s="17"/>
      <c r="D26" s="17"/>
      <c r="E26" s="17"/>
    </row>
    <row r="27" spans="1:6" ht="12.75" customHeight="1" x14ac:dyDescent="0.2">
      <c r="A27" s="20" t="s">
        <v>120</v>
      </c>
      <c r="B27" s="20"/>
      <c r="C27" s="20"/>
      <c r="D27" s="20"/>
      <c r="E27" s="20"/>
    </row>
    <row r="28" spans="1:6" x14ac:dyDescent="0.2">
      <c r="A28" s="20" t="s">
        <v>121</v>
      </c>
      <c r="B28" s="20"/>
      <c r="C28" s="28"/>
      <c r="D28" s="28"/>
      <c r="E28" s="28"/>
    </row>
    <row r="29" spans="1:6" x14ac:dyDescent="0.2">
      <c r="A29" s="20" t="s">
        <v>33</v>
      </c>
      <c r="B29" s="19"/>
      <c r="C29" s="17"/>
      <c r="D29" s="17"/>
      <c r="E29" s="17"/>
      <c r="F29" s="17"/>
    </row>
    <row r="30" spans="1:6" x14ac:dyDescent="0.2">
      <c r="A30" s="20" t="s">
        <v>122</v>
      </c>
      <c r="B30" s="20"/>
      <c r="C30" s="28"/>
      <c r="D30" s="28"/>
      <c r="E30" s="28"/>
    </row>
    <row r="31" spans="1:6" ht="12.75" customHeight="1" x14ac:dyDescent="0.2">
      <c r="A31" s="20" t="s">
        <v>123</v>
      </c>
      <c r="B31" s="20"/>
      <c r="C31" s="22"/>
      <c r="D31" s="22"/>
      <c r="E31" s="22"/>
    </row>
    <row r="32" spans="1:6" x14ac:dyDescent="0.2">
      <c r="A32" s="17"/>
      <c r="B32" s="17"/>
      <c r="C32" s="17"/>
      <c r="D32" s="17"/>
      <c r="E32" s="17"/>
    </row>
    <row r="33" x14ac:dyDescent="0.2"/>
  </sheetData>
  <sheetProtection sheet="1" formatCells="0" insertRows="0" deleteRows="0"/>
  <mergeCells count="10">
    <mergeCell ref="D24:E2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0"/>
  <sheetViews>
    <sheetView topLeftCell="A4" zoomScaleNormal="100" workbookViewId="0">
      <selection activeCell="G10" sqref="G10"/>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17" t="s">
        <v>63</v>
      </c>
      <c r="B1" s="117"/>
      <c r="C1" s="117"/>
      <c r="D1" s="117"/>
      <c r="E1" s="117"/>
    </row>
    <row r="2" spans="1:6" ht="21" customHeight="1" x14ac:dyDescent="0.2">
      <c r="A2" s="3" t="s">
        <v>3</v>
      </c>
      <c r="B2" s="120" t="str">
        <f>'Summary and sign-off'!B2:F2</f>
        <v>Te Kāhui Tātare Ture | Criminal Cases Review Commission</v>
      </c>
      <c r="C2" s="120"/>
      <c r="D2" s="120"/>
      <c r="E2" s="120"/>
    </row>
    <row r="3" spans="1:6" ht="21" customHeight="1" x14ac:dyDescent="0.2">
      <c r="A3" s="3" t="s">
        <v>64</v>
      </c>
      <c r="B3" s="120" t="str">
        <f>'Summary and sign-off'!B3:F3</f>
        <v>Parekawhia McLean</v>
      </c>
      <c r="C3" s="120"/>
      <c r="D3" s="120"/>
      <c r="E3" s="120"/>
    </row>
    <row r="4" spans="1:6" ht="21" customHeight="1" x14ac:dyDescent="0.2">
      <c r="A4" s="3" t="s">
        <v>65</v>
      </c>
      <c r="B4" s="120">
        <f>'Summary and sign-off'!B4:F4</f>
        <v>44378</v>
      </c>
      <c r="C4" s="120"/>
      <c r="D4" s="120"/>
      <c r="E4" s="120"/>
    </row>
    <row r="5" spans="1:6" ht="21" customHeight="1" x14ac:dyDescent="0.2">
      <c r="A5" s="3" t="s">
        <v>66</v>
      </c>
      <c r="B5" s="120">
        <f>'Summary and sign-off'!B5:F5</f>
        <v>44742</v>
      </c>
      <c r="C5" s="120"/>
      <c r="D5" s="120"/>
      <c r="E5" s="120"/>
    </row>
    <row r="6" spans="1:6" ht="21" customHeight="1" x14ac:dyDescent="0.2">
      <c r="A6" s="3" t="s">
        <v>67</v>
      </c>
      <c r="B6" s="115"/>
      <c r="C6" s="115"/>
      <c r="D6" s="115"/>
      <c r="E6" s="115"/>
      <c r="F6" s="23"/>
    </row>
    <row r="7" spans="1:6" ht="21" customHeight="1" x14ac:dyDescent="0.2">
      <c r="A7" s="3" t="s">
        <v>9</v>
      </c>
      <c r="B7" s="115"/>
      <c r="C7" s="115"/>
      <c r="D7" s="115"/>
      <c r="E7" s="115"/>
      <c r="F7" s="23"/>
    </row>
    <row r="8" spans="1:6" ht="35.25" customHeight="1" x14ac:dyDescent="0.2">
      <c r="A8" s="124" t="s">
        <v>124</v>
      </c>
      <c r="B8" s="124"/>
      <c r="C8" s="131"/>
      <c r="D8" s="131"/>
      <c r="E8" s="131"/>
    </row>
    <row r="9" spans="1:6" ht="35.25" customHeight="1" x14ac:dyDescent="0.2">
      <c r="A9" s="132" t="s">
        <v>125</v>
      </c>
      <c r="B9" s="133"/>
      <c r="C9" s="133"/>
      <c r="D9" s="133"/>
      <c r="E9" s="133"/>
    </row>
    <row r="10" spans="1:6" ht="27" customHeight="1" x14ac:dyDescent="0.2">
      <c r="A10" s="24" t="s">
        <v>71</v>
      </c>
      <c r="B10" s="24" t="s">
        <v>16</v>
      </c>
      <c r="C10" s="24" t="s">
        <v>126</v>
      </c>
      <c r="D10" s="24" t="s">
        <v>127</v>
      </c>
      <c r="E10" s="24" t="s">
        <v>75</v>
      </c>
      <c r="F10" s="20"/>
    </row>
    <row r="11" spans="1:6" s="2" customFormat="1" hidden="1" x14ac:dyDescent="0.2">
      <c r="A11" s="82"/>
      <c r="B11" s="79"/>
      <c r="C11" s="83"/>
      <c r="D11" s="83"/>
      <c r="E11" s="84"/>
    </row>
    <row r="12" spans="1:6" s="2" customFormat="1" x14ac:dyDescent="0.2">
      <c r="A12" s="100">
        <v>44642</v>
      </c>
      <c r="B12" s="101">
        <v>575</v>
      </c>
      <c r="C12" s="105" t="s">
        <v>128</v>
      </c>
      <c r="D12" s="105" t="s">
        <v>129</v>
      </c>
      <c r="E12" s="106" t="s">
        <v>130</v>
      </c>
    </row>
    <row r="13" spans="1:6" s="2" customFormat="1" x14ac:dyDescent="0.2">
      <c r="A13" s="100">
        <v>44653</v>
      </c>
      <c r="B13" s="101">
        <v>400</v>
      </c>
      <c r="C13" s="105" t="s">
        <v>158</v>
      </c>
      <c r="D13" s="105" t="s">
        <v>131</v>
      </c>
      <c r="E13" s="106" t="s">
        <v>132</v>
      </c>
    </row>
    <row r="14" spans="1:6" s="2" customFormat="1" x14ac:dyDescent="0.2">
      <c r="A14" s="100">
        <v>44742</v>
      </c>
      <c r="B14" s="101">
        <v>85.95</v>
      </c>
      <c r="C14" s="105" t="s">
        <v>157</v>
      </c>
      <c r="D14" s="105" t="s">
        <v>133</v>
      </c>
      <c r="E14" s="106" t="s">
        <v>155</v>
      </c>
    </row>
    <row r="15" spans="1:6" s="2" customFormat="1" x14ac:dyDescent="0.2">
      <c r="A15" s="100"/>
      <c r="B15" s="101"/>
      <c r="C15" s="105"/>
      <c r="D15" s="105"/>
      <c r="E15" s="106"/>
    </row>
    <row r="16" spans="1:6" s="2" customFormat="1" x14ac:dyDescent="0.2">
      <c r="A16" s="100"/>
      <c r="B16" s="101"/>
      <c r="C16" s="105"/>
      <c r="D16" s="105"/>
      <c r="E16" s="106"/>
    </row>
    <row r="17" spans="1:6" s="2" customFormat="1" x14ac:dyDescent="0.2">
      <c r="A17" s="100"/>
      <c r="B17" s="101"/>
      <c r="C17" s="105"/>
      <c r="D17" s="105"/>
      <c r="E17" s="106"/>
    </row>
    <row r="18" spans="1:6" s="2" customFormat="1" x14ac:dyDescent="0.2">
      <c r="A18" s="100"/>
      <c r="B18" s="101"/>
      <c r="C18" s="105"/>
      <c r="D18" s="105"/>
      <c r="E18" s="106"/>
    </row>
    <row r="19" spans="1:6" s="2" customFormat="1" x14ac:dyDescent="0.2">
      <c r="A19" s="100"/>
      <c r="B19" s="101"/>
      <c r="C19" s="105"/>
      <c r="D19" s="105"/>
      <c r="E19" s="106"/>
    </row>
    <row r="20" spans="1:6" s="2" customFormat="1" x14ac:dyDescent="0.2">
      <c r="A20" s="100"/>
      <c r="B20" s="101"/>
      <c r="C20" s="105"/>
      <c r="D20" s="105"/>
      <c r="E20" s="106"/>
    </row>
    <row r="21" spans="1:6" s="2" customFormat="1" x14ac:dyDescent="0.2">
      <c r="A21" s="100"/>
      <c r="B21" s="101"/>
      <c r="C21" s="105"/>
      <c r="D21" s="105"/>
      <c r="E21" s="106"/>
    </row>
    <row r="22" spans="1:6" s="2" customFormat="1" x14ac:dyDescent="0.2">
      <c r="A22" s="104"/>
      <c r="B22" s="101"/>
      <c r="C22" s="105"/>
      <c r="D22" s="105"/>
      <c r="E22" s="106"/>
    </row>
    <row r="23" spans="1:6" s="2" customFormat="1" x14ac:dyDescent="0.2">
      <c r="A23" s="104"/>
      <c r="B23" s="101"/>
      <c r="C23" s="105"/>
      <c r="D23" s="105"/>
      <c r="E23" s="106"/>
    </row>
    <row r="24" spans="1:6" s="2" customFormat="1" hidden="1" x14ac:dyDescent="0.2">
      <c r="A24" s="82"/>
      <c r="B24" s="79"/>
      <c r="C24" s="83"/>
      <c r="D24" s="83"/>
      <c r="E24" s="84"/>
    </row>
    <row r="25" spans="1:6" ht="34.5" customHeight="1" x14ac:dyDescent="0.2">
      <c r="A25" s="39" t="s">
        <v>134</v>
      </c>
      <c r="B25" s="48">
        <f>SUM(B11:B24)</f>
        <v>1060.95</v>
      </c>
      <c r="C25" s="54" t="str">
        <f>IF(SUBTOTAL(3,B11:B24)=SUBTOTAL(103,B11:B24),'Summary and sign-off'!$A$48,'Summary and sign-off'!$A$49)</f>
        <v>Check - there are no hidden rows with data</v>
      </c>
      <c r="D25" s="121" t="str">
        <f>IF('Summary and sign-off'!F59='Summary and sign-off'!F54,'Summary and sign-off'!A51,'Summary and sign-off'!A50)</f>
        <v>Check - each entry provides sufficient information</v>
      </c>
      <c r="E25" s="121"/>
    </row>
    <row r="26" spans="1:6" ht="14.1" customHeight="1" x14ac:dyDescent="0.2">
      <c r="B26" s="17"/>
      <c r="C26" s="17"/>
      <c r="D26" s="17"/>
      <c r="E26" s="17"/>
    </row>
    <row r="27" spans="1:6" x14ac:dyDescent="0.2">
      <c r="A27" s="18" t="s">
        <v>135</v>
      </c>
      <c r="B27" s="17"/>
      <c r="C27" s="17"/>
      <c r="D27" s="17"/>
      <c r="E27" s="17"/>
    </row>
    <row r="28" spans="1:6" ht="12.6" customHeight="1" x14ac:dyDescent="0.2">
      <c r="A28" s="20" t="s">
        <v>108</v>
      </c>
      <c r="B28" s="17"/>
      <c r="C28" s="17"/>
      <c r="D28" s="17"/>
      <c r="E28" s="17"/>
    </row>
    <row r="29" spans="1:6" x14ac:dyDescent="0.2">
      <c r="A29" s="20" t="s">
        <v>33</v>
      </c>
      <c r="B29" s="19"/>
      <c r="C29" s="17"/>
      <c r="D29" s="17"/>
      <c r="E29" s="17"/>
      <c r="F29" s="17"/>
    </row>
    <row r="30" spans="1:6" x14ac:dyDescent="0.2">
      <c r="A30" s="20" t="s">
        <v>122</v>
      </c>
      <c r="C30" s="17"/>
      <c r="D30" s="17"/>
      <c r="E30" s="17"/>
      <c r="F30" s="17"/>
    </row>
    <row r="31" spans="1:6" ht="12.75" customHeight="1" x14ac:dyDescent="0.2">
      <c r="A31" s="20" t="s">
        <v>123</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row r="40" spans="1:5"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G10" sqref="G10"/>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17" t="s">
        <v>136</v>
      </c>
      <c r="B1" s="117"/>
      <c r="C1" s="117"/>
      <c r="D1" s="117"/>
      <c r="E1" s="117"/>
      <c r="F1" s="117"/>
    </row>
    <row r="2" spans="1:6" ht="21" customHeight="1" x14ac:dyDescent="0.2">
      <c r="A2" s="3" t="s">
        <v>3</v>
      </c>
      <c r="B2" s="120" t="str">
        <f>'Summary and sign-off'!B2:F2</f>
        <v>Te Kāhui Tātare Ture | Criminal Cases Review Commission</v>
      </c>
      <c r="C2" s="120"/>
      <c r="D2" s="120"/>
      <c r="E2" s="120"/>
      <c r="F2" s="120"/>
    </row>
    <row r="3" spans="1:6" ht="21" customHeight="1" x14ac:dyDescent="0.2">
      <c r="A3" s="3" t="s">
        <v>64</v>
      </c>
      <c r="B3" s="120" t="str">
        <f>'Summary and sign-off'!B3:F3</f>
        <v>Parekawhia McLean</v>
      </c>
      <c r="C3" s="120"/>
      <c r="D3" s="120"/>
      <c r="E3" s="120"/>
      <c r="F3" s="120"/>
    </row>
    <row r="4" spans="1:6" ht="21" customHeight="1" x14ac:dyDescent="0.2">
      <c r="A4" s="3" t="s">
        <v>65</v>
      </c>
      <c r="B4" s="120">
        <f>'Summary and sign-off'!B4:F4</f>
        <v>44378</v>
      </c>
      <c r="C4" s="120"/>
      <c r="D4" s="120"/>
      <c r="E4" s="120"/>
      <c r="F4" s="120"/>
    </row>
    <row r="5" spans="1:6" ht="21" customHeight="1" x14ac:dyDescent="0.2">
      <c r="A5" s="3" t="s">
        <v>66</v>
      </c>
      <c r="B5" s="120">
        <f>'Summary and sign-off'!B5:F5</f>
        <v>44742</v>
      </c>
      <c r="C5" s="120"/>
      <c r="D5" s="120"/>
      <c r="E5" s="120"/>
      <c r="F5" s="120"/>
    </row>
    <row r="6" spans="1:6" ht="21" customHeight="1" x14ac:dyDescent="0.2">
      <c r="A6" s="3" t="s">
        <v>137</v>
      </c>
      <c r="B6" s="115"/>
      <c r="C6" s="115"/>
      <c r="D6" s="115"/>
      <c r="E6" s="115"/>
      <c r="F6" s="115"/>
    </row>
    <row r="7" spans="1:6" ht="21" customHeight="1" x14ac:dyDescent="0.2">
      <c r="A7" s="3" t="s">
        <v>9</v>
      </c>
      <c r="B7" s="115"/>
      <c r="C7" s="115"/>
      <c r="D7" s="115"/>
      <c r="E7" s="115"/>
      <c r="F7" s="115"/>
    </row>
    <row r="8" spans="1:6" ht="36" customHeight="1" x14ac:dyDescent="0.2">
      <c r="A8" s="124" t="s">
        <v>138</v>
      </c>
      <c r="B8" s="124"/>
      <c r="C8" s="124"/>
      <c r="D8" s="124"/>
      <c r="E8" s="124"/>
      <c r="F8" s="124"/>
    </row>
    <row r="9" spans="1:6" ht="36" customHeight="1" x14ac:dyDescent="0.2">
      <c r="A9" s="132" t="s">
        <v>139</v>
      </c>
      <c r="B9" s="133"/>
      <c r="C9" s="133"/>
      <c r="D9" s="133"/>
      <c r="E9" s="133"/>
      <c r="F9" s="133"/>
    </row>
    <row r="10" spans="1:6" ht="39" customHeight="1" x14ac:dyDescent="0.2">
      <c r="A10" s="24" t="s">
        <v>71</v>
      </c>
      <c r="B10" s="95" t="s">
        <v>140</v>
      </c>
      <c r="C10" s="95" t="s">
        <v>141</v>
      </c>
      <c r="D10" s="95" t="s">
        <v>142</v>
      </c>
      <c r="E10" s="95" t="s">
        <v>143</v>
      </c>
      <c r="F10" s="95" t="s">
        <v>144</v>
      </c>
    </row>
    <row r="11" spans="1:6" s="2" customFormat="1" hidden="1" x14ac:dyDescent="0.2">
      <c r="A11" s="78"/>
      <c r="B11" s="83"/>
      <c r="C11" s="85"/>
      <c r="D11" s="83"/>
      <c r="E11" s="86"/>
      <c r="F11" s="84"/>
    </row>
    <row r="12" spans="1:6" s="2" customFormat="1" ht="25.5" x14ac:dyDescent="0.2">
      <c r="A12" s="100">
        <v>44680</v>
      </c>
      <c r="B12" s="107" t="s">
        <v>145</v>
      </c>
      <c r="C12" s="108" t="s">
        <v>50</v>
      </c>
      <c r="D12" s="107" t="s">
        <v>146</v>
      </c>
      <c r="E12" s="109">
        <v>65</v>
      </c>
      <c r="F12" s="110" t="s">
        <v>147</v>
      </c>
    </row>
    <row r="13" spans="1:6" s="2" customFormat="1" x14ac:dyDescent="0.2">
      <c r="A13" s="100"/>
      <c r="B13" s="107"/>
      <c r="C13" s="108"/>
      <c r="D13" s="107"/>
      <c r="E13" s="109"/>
      <c r="F13" s="110"/>
    </row>
    <row r="14" spans="1:6" s="2" customFormat="1" x14ac:dyDescent="0.2">
      <c r="A14" s="100"/>
      <c r="B14" s="107"/>
      <c r="C14" s="108"/>
      <c r="D14" s="107"/>
      <c r="E14" s="109"/>
      <c r="F14" s="110"/>
    </row>
    <row r="15" spans="1:6" s="2" customFormat="1" x14ac:dyDescent="0.2">
      <c r="A15" s="100"/>
      <c r="B15" s="107"/>
      <c r="C15" s="108"/>
      <c r="D15" s="107"/>
      <c r="E15" s="109"/>
      <c r="F15" s="110"/>
    </row>
    <row r="16" spans="1:6" s="2" customFormat="1" x14ac:dyDescent="0.2">
      <c r="A16" s="100"/>
      <c r="B16" s="107"/>
      <c r="C16" s="108"/>
      <c r="D16" s="107"/>
      <c r="E16" s="109"/>
      <c r="F16" s="110"/>
    </row>
    <row r="17" spans="1:7" s="2" customFormat="1" x14ac:dyDescent="0.2">
      <c r="A17" s="100"/>
      <c r="B17" s="107"/>
      <c r="C17" s="108"/>
      <c r="D17" s="107"/>
      <c r="E17" s="109"/>
      <c r="F17" s="110"/>
    </row>
    <row r="18" spans="1:7" s="2" customFormat="1" x14ac:dyDescent="0.2">
      <c r="A18" s="100"/>
      <c r="B18" s="107"/>
      <c r="C18" s="108"/>
      <c r="D18" s="107"/>
      <c r="E18" s="109"/>
      <c r="F18" s="110"/>
    </row>
    <row r="19" spans="1:7" s="2" customFormat="1" x14ac:dyDescent="0.2">
      <c r="A19" s="100"/>
      <c r="B19" s="107"/>
      <c r="C19" s="108"/>
      <c r="D19" s="107"/>
      <c r="E19" s="109"/>
      <c r="F19" s="110"/>
    </row>
    <row r="20" spans="1:7" s="2" customFormat="1" x14ac:dyDescent="0.2">
      <c r="A20" s="100"/>
      <c r="B20" s="107"/>
      <c r="C20" s="108"/>
      <c r="D20" s="107"/>
      <c r="E20" s="109"/>
      <c r="F20" s="110"/>
    </row>
    <row r="21" spans="1:7" s="2" customFormat="1" x14ac:dyDescent="0.2">
      <c r="A21" s="100"/>
      <c r="B21" s="107"/>
      <c r="C21" s="108"/>
      <c r="D21" s="107"/>
      <c r="E21" s="109"/>
      <c r="F21" s="110"/>
    </row>
    <row r="22" spans="1:7" s="2" customFormat="1" x14ac:dyDescent="0.2">
      <c r="A22" s="100"/>
      <c r="B22" s="107"/>
      <c r="C22" s="108"/>
      <c r="D22" s="107"/>
      <c r="E22" s="109"/>
      <c r="F22" s="110"/>
    </row>
    <row r="23" spans="1:7" s="2" customFormat="1" hidden="1" x14ac:dyDescent="0.2">
      <c r="A23" s="78"/>
      <c r="B23" s="83"/>
      <c r="C23" s="85"/>
      <c r="D23" s="83"/>
      <c r="E23" s="86"/>
      <c r="F23" s="84"/>
    </row>
    <row r="24" spans="1:7" ht="34.5" customHeight="1" x14ac:dyDescent="0.2">
      <c r="A24" s="96" t="s">
        <v>148</v>
      </c>
      <c r="B24" s="97" t="s">
        <v>149</v>
      </c>
      <c r="C24" s="98">
        <f>C25+C26</f>
        <v>1</v>
      </c>
      <c r="D24" s="99" t="str">
        <f>IF(SUBTOTAL(3,C11:C23)=SUBTOTAL(103,C11:C23),'Summary and sign-off'!$A$48,'Summary and sign-off'!$A$49)</f>
        <v>Check - there are no hidden rows with data</v>
      </c>
      <c r="E24" s="121" t="str">
        <f>IF('Summary and sign-off'!F60='Summary and sign-off'!F54,'Summary and sign-off'!A52,'Summary and sign-off'!A50)</f>
        <v>Check - each entry provides sufficient information</v>
      </c>
      <c r="F24" s="121"/>
      <c r="G24" s="2"/>
    </row>
    <row r="25" spans="1:7" ht="25.5" customHeight="1" x14ac:dyDescent="0.25">
      <c r="A25" s="40"/>
      <c r="B25" s="41" t="s">
        <v>50</v>
      </c>
      <c r="C25" s="42">
        <f>COUNTIF(C11:C23,'Summary and sign-off'!A45)</f>
        <v>1</v>
      </c>
      <c r="D25" s="14"/>
      <c r="E25" s="15"/>
      <c r="F25" s="16"/>
    </row>
    <row r="26" spans="1:7" ht="25.5" customHeight="1" x14ac:dyDescent="0.25">
      <c r="A26" s="40"/>
      <c r="B26" s="41" t="s">
        <v>51</v>
      </c>
      <c r="C26" s="42">
        <f>COUNTIF(C11:C23,'Summary and sign-off'!A46)</f>
        <v>0</v>
      </c>
      <c r="D26" s="14"/>
      <c r="E26" s="15"/>
      <c r="F26" s="16"/>
    </row>
    <row r="27" spans="1:7" x14ac:dyDescent="0.2">
      <c r="A27" s="17"/>
      <c r="B27" s="18"/>
      <c r="C27" s="17"/>
      <c r="D27" s="19"/>
      <c r="E27" s="19"/>
      <c r="F27" s="17"/>
    </row>
    <row r="28" spans="1:7" x14ac:dyDescent="0.2">
      <c r="A28" s="18" t="s">
        <v>135</v>
      </c>
      <c r="B28" s="18"/>
      <c r="C28" s="18"/>
      <c r="D28" s="18"/>
      <c r="E28" s="18"/>
      <c r="F28" s="18"/>
    </row>
    <row r="29" spans="1:7" ht="12.6" customHeight="1" x14ac:dyDescent="0.2">
      <c r="A29" s="20" t="s">
        <v>108</v>
      </c>
      <c r="B29" s="17"/>
      <c r="C29" s="17"/>
      <c r="D29" s="17"/>
      <c r="E29" s="17"/>
    </row>
    <row r="30" spans="1:7" x14ac:dyDescent="0.2">
      <c r="A30" s="20" t="s">
        <v>33</v>
      </c>
      <c r="B30" s="19"/>
      <c r="C30" s="17"/>
      <c r="D30" s="17"/>
      <c r="E30" s="17"/>
      <c r="F30" s="17"/>
    </row>
    <row r="31" spans="1:7" x14ac:dyDescent="0.2">
      <c r="A31" s="20" t="s">
        <v>150</v>
      </c>
      <c r="B31" s="21"/>
      <c r="C31" s="21"/>
      <c r="D31" s="21"/>
      <c r="E31" s="21"/>
      <c r="F31" s="21"/>
    </row>
    <row r="32" spans="1:7" ht="12.75" customHeight="1" x14ac:dyDescent="0.2">
      <c r="A32" s="20" t="s">
        <v>151</v>
      </c>
      <c r="B32" s="17"/>
      <c r="C32" s="17"/>
      <c r="D32" s="17"/>
      <c r="E32" s="17"/>
      <c r="F32" s="17"/>
    </row>
    <row r="33" spans="1:6" ht="12.95" customHeight="1" x14ac:dyDescent="0.2">
      <c r="A33" s="20" t="s">
        <v>152</v>
      </c>
      <c r="B33" s="17"/>
      <c r="C33" s="17"/>
      <c r="D33" s="17"/>
      <c r="E33" s="17"/>
      <c r="F33" s="17"/>
    </row>
    <row r="34" spans="1:6" x14ac:dyDescent="0.2">
      <c r="A34" s="20" t="s">
        <v>153</v>
      </c>
      <c r="C34" s="17"/>
      <c r="D34" s="17"/>
      <c r="E34" s="17"/>
      <c r="F34" s="17"/>
    </row>
    <row r="35" spans="1:6" ht="12.75" customHeight="1" x14ac:dyDescent="0.2">
      <c r="A35" s="20" t="s">
        <v>123</v>
      </c>
      <c r="B35" s="20"/>
      <c r="C35" s="22"/>
      <c r="D35" s="22"/>
      <c r="E35" s="22"/>
      <c r="F35" s="22"/>
    </row>
    <row r="36" spans="1:6" ht="12.75" customHeight="1" x14ac:dyDescent="0.2">
      <c r="A36" s="20"/>
      <c r="B36" s="20"/>
      <c r="C36" s="22"/>
      <c r="D36" s="22"/>
      <c r="E36" s="22"/>
      <c r="F36" s="22"/>
    </row>
    <row r="37" spans="1:6" ht="12.75" hidden="1" customHeight="1" x14ac:dyDescent="0.2">
      <c r="A37" s="20"/>
      <c r="B37" s="20"/>
      <c r="C37" s="22"/>
      <c r="D37" s="22"/>
      <c r="E37" s="22"/>
      <c r="F37" s="22"/>
    </row>
    <row r="40" spans="1:6" hidden="1" x14ac:dyDescent="0.2">
      <c r="A40" s="18"/>
      <c r="B40" s="18"/>
      <c r="C40" s="18"/>
      <c r="D40" s="18"/>
      <c r="E40" s="18"/>
      <c r="F40" s="18"/>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x14ac:dyDescent="0.2"/>
  </sheetData>
  <sheetProtection sheet="1" formatCells="0" insertRows="0" deleteRows="0"/>
  <dataConsolidate/>
  <mergeCells count="10">
    <mergeCell ref="E24:F2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C11:C23</xm:sqref>
        </x14:dataValidation>
        <x14:dataValidation type="list" errorStyle="information" operator="greaterThan" allowBlank="1" showInputMessage="1" prompt="Provide specific $ value if possible" xr:uid="{00000000-0002-0000-0500-000003000000}">
          <x14:formula1>
            <xm:f>'Summary and sign-off'!$A$39:$A$44</xm:f>
          </x14:formula1>
          <xm:sqref>E11:E23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56DC830931BF0C4BAD368B23CB569D2E00B38B7419E057E14596E274FF95B9E306" ma:contentTypeVersion="89" ma:contentTypeDescription="Create a new document." ma:contentTypeScope="" ma:versionID="d858abd72873d7da6fd2a62b44420c0a">
  <xsd:schema xmlns:xsd="http://www.w3.org/2001/XMLSchema" xmlns:xs="http://www.w3.org/2001/XMLSchema" xmlns:p="http://schemas.microsoft.com/office/2006/metadata/properties" xmlns:ns2="4f9c820c-e7e2-444d-97ee-45f2b3485c1d" xmlns:ns3="15ffb055-6eb4-45a1-bc20-bf2ac0d420da" xmlns:ns4="725c79e5-42ce-4aa0-ac78-b6418001f0d2" xmlns:ns5="c91a514c-9034-4fa3-897a-8352025b26ed" xmlns:ns6="19cbd77a-b447-4188-b846-1d525c18c8d2" targetNamespace="http://schemas.microsoft.com/office/2006/metadata/properties" ma:root="true" ma:fieldsID="7aec1a75ad98acc1b5ef2b4083492b4d" ns2:_="" ns3:_="" ns4:_="" ns5:_="" ns6:_="">
    <xsd:import namespace="4f9c820c-e7e2-444d-97ee-45f2b3485c1d"/>
    <xsd:import namespace="15ffb055-6eb4-45a1-bc20-bf2ac0d420da"/>
    <xsd:import namespace="725c79e5-42ce-4aa0-ac78-b6418001f0d2"/>
    <xsd:import namespace="c91a514c-9034-4fa3-897a-8352025b26ed"/>
    <xsd:import namespace="19cbd77a-b447-4188-b846-1d525c18c8d2"/>
    <xsd:element name="properties">
      <xsd:complexType>
        <xsd:sequence>
          <xsd:element name="documentManagement">
            <xsd:complexType>
              <xsd:all>
                <xsd:element ref="ns2:DocumentType" minOccurs="0"/>
                <xsd:element ref="ns3:KeyWords" minOccurs="0"/>
                <xsd:element ref="ns2:Narrative" minOccurs="0"/>
                <xsd:element ref="ns3:SecurityClassification" minOccurs="0"/>
                <xsd:element ref="ns2:Subactivity" minOccurs="0"/>
                <xsd:element ref="ns2:Case" minOccurs="0"/>
                <xsd:element ref="ns2:RelatedPeople" minOccurs="0"/>
                <xsd:element ref="ns2:CategoryValue" minOccurs="0"/>
                <xsd:element ref="ns2:BusinessValue" minOccurs="0"/>
                <xsd:element ref="ns2:FunctionGroup" minOccurs="0"/>
                <xsd:element ref="ns2:Function" minOccurs="0"/>
                <xsd:element ref="ns2:PRAType" minOccurs="0"/>
                <xsd:element ref="ns2:PRADate1" minOccurs="0"/>
                <xsd:element ref="ns2:PRADate2" minOccurs="0"/>
                <xsd:element ref="ns2:PRADate3" minOccurs="0"/>
                <xsd:element ref="ns2:PRADateDisposal" minOccurs="0"/>
                <xsd:element ref="ns2:PRADateTrigger" minOccurs="0"/>
                <xsd:element ref="ns2:PRAText1" minOccurs="0"/>
                <xsd:element ref="ns2:PRAText2" minOccurs="0"/>
                <xsd:element ref="ns2:PRAText3" minOccurs="0"/>
                <xsd:element ref="ns2:PRAText4" minOccurs="0"/>
                <xsd:element ref="ns2:PRAText5" minOccurs="0"/>
                <xsd:element ref="ns2:AggregationStatus" minOccurs="0"/>
                <xsd:element ref="ns2:Project" minOccurs="0"/>
                <xsd:element ref="ns2:Activity" minOccurs="0"/>
                <xsd:element ref="ns4:AggregationNarrative" minOccurs="0"/>
                <xsd:element ref="ns5:Channel" minOccurs="0"/>
                <xsd:element ref="ns5:Team" minOccurs="0"/>
                <xsd:element ref="ns5:Level2" minOccurs="0"/>
                <xsd:element ref="ns5:Level3" minOccurs="0"/>
                <xsd:element ref="ns5:Year" minOccurs="0"/>
                <xsd:element ref="ns6:MediaServiceMetadata" minOccurs="0"/>
                <xsd:element ref="ns6:MediaServiceFastMetadata"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8" nillable="true" ma:displayName="Document Type" ma:format="Dropdown" ma:hidden="true" ma:internalName="DocumentType" ma:readOnly="false">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element name="Narrative" ma:index="10" nillable="true" ma:displayName="Narrative" ma:hidden="true" ma:internalName="Narrative" ma:readOnly="false">
      <xsd:simpleType>
        <xsd:restriction base="dms:Note"/>
      </xsd:simpleType>
    </xsd:element>
    <xsd:element name="Subactivity" ma:index="12" nillable="true" ma:displayName="Subactivity" ma:default="Website and Intranet" ma:hidden="true" ma:internalName="Subactivity" ma:readOnly="false">
      <xsd:simpleType>
        <xsd:restriction base="dms:Text">
          <xsd:maxLength value="255"/>
        </xsd:restriction>
      </xsd:simpleType>
    </xsd:element>
    <xsd:element name="Case" ma:index="13" nillable="true" ma:displayName="Case" ma:default="NA" ma:hidden="true" ma:internalName="Case" ma:readOnly="false">
      <xsd:simpleType>
        <xsd:restriction base="dms:Text">
          <xsd:maxLength value="255"/>
        </xsd:restriction>
      </xsd:simpleType>
    </xsd:element>
    <xsd:element name="RelatedPeople" ma:index="14"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Value" ma:index="15" nillable="true" ma:displayName="Category" ma:default="NA" ma:internalName="CategoryValue" ma:readOnly="false">
      <xsd:simpleType>
        <xsd:restriction base="dms:Text">
          <xsd:maxLength value="255"/>
        </xsd:restriction>
      </xsd:simpleType>
    </xsd:element>
    <xsd:element name="BusinessValue" ma:index="16" nillable="true" ma:displayName="Business Value" ma:hidden="true" ma:internalName="BusinessValue" ma:readOnly="false">
      <xsd:simpleType>
        <xsd:restriction base="dms:Text">
          <xsd:maxLength value="255"/>
        </xsd:restriction>
      </xsd:simpleType>
    </xsd:element>
    <xsd:element name="FunctionGroup" ma:index="17" nillable="true" ma:displayName="Function Group" ma:default="NA" ma:hidden="true" ma:internalName="FunctionGroup" ma:readOnly="false">
      <xsd:simpleType>
        <xsd:restriction base="dms:Text">
          <xsd:maxLength value="255"/>
        </xsd:restriction>
      </xsd:simpleType>
    </xsd:element>
    <xsd:element name="Function" ma:index="18" nillable="true" ma:displayName="Function" ma:default="Engagement and Education" ma:hidden="true" ma:internalName="Function" ma:readOnly="false">
      <xsd:simpleType>
        <xsd:restriction base="dms:Text">
          <xsd:maxLength value="255"/>
        </xsd:restriction>
      </xsd:simpleType>
    </xsd:element>
    <xsd:element name="PRAType" ma:index="19" nillable="true" ma:displayName="PRA Type" ma:default="Doc" ma:hidden="true" ma:internalName="PRAType" ma:readOnly="false">
      <xsd:simpleType>
        <xsd:restriction base="dms:Text">
          <xsd:maxLength value="255"/>
        </xsd:restriction>
      </xsd:simpleType>
    </xsd:element>
    <xsd:element name="PRADate1" ma:index="20" nillable="true" ma:displayName="PRA Date 1" ma:format="DateOnly" ma:hidden="true" ma:internalName="PRADate1" ma:readOnly="false">
      <xsd:simpleType>
        <xsd:restriction base="dms:DateTime"/>
      </xsd:simpleType>
    </xsd:element>
    <xsd:element name="PRADate2" ma:index="21" nillable="true" ma:displayName="PRA Date 2" ma:format="DateOnly" ma:hidden="true" ma:internalName="PRADate2" ma:readOnly="false">
      <xsd:simpleType>
        <xsd:restriction base="dms:DateTime"/>
      </xsd:simpleType>
    </xsd:element>
    <xsd:element name="PRADate3" ma:index="22" nillable="true" ma:displayName="PRA Date 3" ma:format="DateOnly" ma:hidden="true" ma:internalName="PRADate3" ma:readOnly="false">
      <xsd:simpleType>
        <xsd:restriction base="dms:DateTime"/>
      </xsd:simpleType>
    </xsd:element>
    <xsd:element name="PRADateDisposal" ma:index="23" nillable="true" ma:displayName="PRA Date Disposal" ma:format="DateOnly" ma:hidden="true" ma:internalName="PRADateDisposal" ma:readOnly="false">
      <xsd:simpleType>
        <xsd:restriction base="dms:DateTime"/>
      </xsd:simpleType>
    </xsd:element>
    <xsd:element name="PRADateTrigger" ma:index="24" nillable="true" ma:displayName="PRA Date Trigger" ma:format="DateOnly" ma:hidden="true" ma:internalName="PRADateTrigger" ma:readOnly="false">
      <xsd:simpleType>
        <xsd:restriction base="dms:DateTime"/>
      </xsd:simpleType>
    </xsd:element>
    <xsd:element name="PRAText1" ma:index="25" nillable="true" ma:displayName="PRA Text 1" ma:hidden="true" ma:internalName="PRAText1" ma:readOnly="false">
      <xsd:simpleType>
        <xsd:restriction base="dms:Text">
          <xsd:maxLength value="255"/>
        </xsd:restriction>
      </xsd:simpleType>
    </xsd:element>
    <xsd:element name="PRAText2" ma:index="26" nillable="true" ma:displayName="PRA Text 2" ma:hidden="true" ma:internalName="PRAText2" ma:readOnly="false">
      <xsd:simpleType>
        <xsd:restriction base="dms:Text">
          <xsd:maxLength value="255"/>
        </xsd:restriction>
      </xsd:simpleType>
    </xsd:element>
    <xsd:element name="PRAText3" ma:index="27" nillable="true" ma:displayName="PRA Text 3" ma:hidden="true" ma:internalName="PRAText3" ma:readOnly="false">
      <xsd:simpleType>
        <xsd:restriction base="dms:Text">
          <xsd:maxLength value="255"/>
        </xsd:restriction>
      </xsd:simpleType>
    </xsd:element>
    <xsd:element name="PRAText4" ma:index="28" nillable="true" ma:displayName="PRA Text 4" ma:hidden="true" ma:internalName="PRAText4" ma:readOnly="false">
      <xsd:simpleType>
        <xsd:restriction base="dms:Text">
          <xsd:maxLength value="255"/>
        </xsd:restriction>
      </xsd:simpleType>
    </xsd:element>
    <xsd:element name="PRAText5" ma:index="29" nillable="true" ma:displayName="PRA Text 5" ma:hidden="true" ma:internalName="PRAText5" ma:readOnly="false">
      <xsd:simpleType>
        <xsd:restriction base="dms:Text">
          <xsd:maxLength value="255"/>
        </xsd:restriction>
      </xsd:simpleType>
    </xsd:element>
    <xsd:element name="AggregationStatus" ma:index="30"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oject" ma:index="31" nillable="true" ma:displayName="Project" ma:default="NA" ma:hidden="true" ma:internalName="Project" ma:readOnly="false">
      <xsd:simpleType>
        <xsd:restriction base="dms:Text">
          <xsd:maxLength value="255"/>
        </xsd:restriction>
      </xsd:simpleType>
    </xsd:element>
    <xsd:element name="Activity" ma:index="32" nillable="true" ma:displayName="Activity" ma:default="Communications"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9" nillable="true" ma:displayName="Key Words" ma:hidden="true" ma:internalName="KeyWords" ma:readOnly="false">
      <xsd:simpleType>
        <xsd:restriction base="dms:Note"/>
      </xsd:simpleType>
    </xsd:element>
    <xsd:element name="SecurityClassification" ma:index="11" nillable="true" ma:displayName="Security Classification" ma:format="Dropdown" ma:hidden="true" ma:internalName="SecurityClassification" ma:readOnly="false">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3"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34" nillable="true" ma:displayName="Channel" ma:default="NA" ma:hidden="true" ma:internalName="Channel" ma:readOnly="false">
      <xsd:simpleType>
        <xsd:restriction base="dms:Text">
          <xsd:maxLength value="255"/>
        </xsd:restriction>
      </xsd:simpleType>
    </xsd:element>
    <xsd:element name="Team" ma:index="35" nillable="true" ma:displayName="Team" ma:default="NA" ma:hidden="true" ma:internalName="Team" ma:readOnly="false">
      <xsd:simpleType>
        <xsd:restriction base="dms:Text">
          <xsd:maxLength value="255"/>
        </xsd:restriction>
      </xsd:simpleType>
    </xsd:element>
    <xsd:element name="Level2" ma:index="36" nillable="true" ma:displayName="Level2" ma:default="NA" ma:hidden="true" ma:internalName="Level2" ma:readOnly="false">
      <xsd:simpleType>
        <xsd:restriction base="dms:Text">
          <xsd:maxLength value="255"/>
        </xsd:restriction>
      </xsd:simpleType>
    </xsd:element>
    <xsd:element name="Level3" ma:index="37" nillable="true" ma:displayName="Level3" ma:hidden="true" ma:internalName="Level3" ma:readOnly="false">
      <xsd:simpleType>
        <xsd:restriction base="dms:Text">
          <xsd:maxLength value="255"/>
        </xsd:restriction>
      </xsd:simpleType>
    </xsd:element>
    <xsd:element name="Year" ma:index="38"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bd77a-b447-4188-b846-1d525c18c8d2" elementFormDefault="qualified">
    <xsd:import namespace="http://schemas.microsoft.com/office/2006/documentManagement/types"/>
    <xsd:import namespace="http://schemas.microsoft.com/office/infopath/2007/PartnerControls"/>
    <xsd:element name="MediaServiceMetadata" ma:index="39" nillable="true" ma:displayName="MediaServiceMetadata" ma:hidden="true" ma:internalName="MediaServiceMetadata" ma:readOnly="true">
      <xsd:simpleType>
        <xsd:restriction base="dms:Note"/>
      </xsd:simpleType>
    </xsd:element>
    <xsd:element name="MediaServiceFastMetadata" ma:index="40" nillable="true" ma:displayName="MediaServiceFastMetadata" ma:hidden="true" ma:internalName="MediaServiceFastMetadata" ma:readOnly="true">
      <xsd:simpleType>
        <xsd:restriction base="dms:Note"/>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activity xmlns="4f9c820c-e7e2-444d-97ee-45f2b3485c1d">Website and Intranet</Subactivity>
    <BusinessValue xmlns="4f9c820c-e7e2-444d-97ee-45f2b3485c1d" xsi:nil="true"/>
    <PRADateDisposal xmlns="4f9c820c-e7e2-444d-97ee-45f2b3485c1d" xsi:nil="true"/>
    <KeyWords xmlns="15ffb055-6eb4-45a1-bc20-bf2ac0d420da" xsi:nil="true"/>
    <SecurityClassification xmlns="15ffb055-6eb4-45a1-bc20-bf2ac0d420da" xsi:nil="true"/>
    <PRADate3 xmlns="4f9c820c-e7e2-444d-97ee-45f2b3485c1d" xsi:nil="true"/>
    <PRAText5 xmlns="4f9c820c-e7e2-444d-97ee-45f2b3485c1d" xsi:nil="true"/>
    <Level2 xmlns="c91a514c-9034-4fa3-897a-8352025b26ed">NA</Level2>
    <Activity xmlns="4f9c820c-e7e2-444d-97ee-45f2b3485c1d">Communications</Activity>
    <AggregationStatus xmlns="4f9c820c-e7e2-444d-97ee-45f2b3485c1d">Normal</AggregationStatus>
    <CategoryValue xmlns="4f9c820c-e7e2-444d-97ee-45f2b3485c1d">NA</CategoryValue>
    <PRADate2 xmlns="4f9c820c-e7e2-444d-97ee-45f2b3485c1d" xsi:nil="true"/>
    <Case xmlns="4f9c820c-e7e2-444d-97ee-45f2b3485c1d">NA</Case>
    <PRAText1 xmlns="4f9c820c-e7e2-444d-97ee-45f2b3485c1d" xsi:nil="true"/>
    <PRAText4 xmlns="4f9c820c-e7e2-444d-97ee-45f2b3485c1d" xsi:nil="true"/>
    <Level3 xmlns="c91a514c-9034-4fa3-897a-8352025b26ed" xsi:nil="true"/>
    <Team xmlns="c91a514c-9034-4fa3-897a-8352025b26ed">NA</Team>
    <Project xmlns="4f9c820c-e7e2-444d-97ee-45f2b3485c1d">NA</Project>
    <FunctionGroup xmlns="4f9c820c-e7e2-444d-97ee-45f2b3485c1d">NA</FunctionGroup>
    <Function xmlns="4f9c820c-e7e2-444d-97ee-45f2b3485c1d">Engagement and Education</Function>
    <RelatedPeople xmlns="4f9c820c-e7e2-444d-97ee-45f2b3485c1d">
      <UserInfo>
        <DisplayName/>
        <AccountId xsi:nil="true"/>
        <AccountType/>
      </UserInfo>
    </RelatedPeople>
    <AggregationNarrative xmlns="725c79e5-42ce-4aa0-ac78-b6418001f0d2" xsi:nil="true"/>
    <Channel xmlns="c91a514c-9034-4fa3-897a-8352025b26ed">NA</Channel>
    <PRAType xmlns="4f9c820c-e7e2-444d-97ee-45f2b3485c1d">Doc</PRAType>
    <PRADate1 xmlns="4f9c820c-e7e2-444d-97ee-45f2b3485c1d" xsi:nil="true"/>
    <DocumentType xmlns="4f9c820c-e7e2-444d-97ee-45f2b3485c1d" xsi:nil="true"/>
    <PRAText3 xmlns="4f9c820c-e7e2-444d-97ee-45f2b3485c1d" xsi:nil="true"/>
    <Year xmlns="c91a514c-9034-4fa3-897a-8352025b26ed">NA</Year>
    <Narrative xmlns="4f9c820c-e7e2-444d-97ee-45f2b3485c1d" xsi:nil="true"/>
    <PRADateTrigger xmlns="4f9c820c-e7e2-444d-97ee-45f2b3485c1d" xsi:nil="true"/>
    <PRAText2 xmlns="4f9c820c-e7e2-444d-97ee-45f2b3485c1d"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B63C40B-3100-4B94-B7A3-AD8C99CBDC62}"/>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schemas.openxmlformats.org/package/2006/metadata/core-properties"/>
    <ds:schemaRef ds:uri="35fdeb2b-0fac-48d1-a50b-26a132d9d505"/>
    <ds:schemaRef ds:uri="http://www.w3.org/XML/1998/namespace"/>
    <ds:schemaRef ds:uri="06c8d892-0fdf-4057-829c-97c66cf314a1"/>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 ds:uri="http://purl.org/dc/elements/1.1/"/>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Jocelyn Pope</cp:lastModifiedBy>
  <cp:revision/>
  <cp:lastPrinted>2022-07-18T02:07:52Z</cp:lastPrinted>
  <dcterms:created xsi:type="dcterms:W3CDTF">2010-10-17T20:59:02Z</dcterms:created>
  <dcterms:modified xsi:type="dcterms:W3CDTF">2022-07-24T21:55:12Z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0x01010056DC830931BF0C4BAD368B23CB569D2E00B38B7419E057E14596E274FF95B9E306</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ed5c1d60-9344-422e-9c1d-951a67893747</vt:lpwstr>
  </property>
  <property fmtid="{D5CDD505-2E9C-101B-9397-08002B2CF9AE}" pid="10" name="SharedWithUsers">
    <vt:lpwstr>87;#Ken Smart;#157;#Nehalkumar patel</vt:lpwstr>
  </property>
  <property fmtid="{D5CDD505-2E9C-101B-9397-08002B2CF9AE}" pid="11" name="_dlc_DocId">
    <vt:lpwstr>T5KMW73R2Z2D-245469644-26</vt:lpwstr>
  </property>
  <property fmtid="{D5CDD505-2E9C-101B-9397-08002B2CF9AE}" pid="12" name="_dlc_DocIdUrl">
    <vt:lpwstr>https://ccrcnz.sharepoint.com/sites/Communications/_layouts/15/DocIdRedir.aspx?ID=T5KMW73R2Z2D-245469644-26, T5KMW73R2Z2D-245469644-26</vt:lpwstr>
  </property>
  <property fmtid="{D5CDD505-2E9C-101B-9397-08002B2CF9AE}" pid="13" name="Level2">
    <vt:lpwstr>NA</vt:lpwstr>
  </property>
  <property fmtid="{D5CDD505-2E9C-101B-9397-08002B2CF9AE}" pid="14" name="Project">
    <vt:lpwstr>NA</vt:lpwstr>
  </property>
  <property fmtid="{D5CDD505-2E9C-101B-9397-08002B2CF9AE}" pid="15" name="Order">
    <vt:r8>52800</vt:r8>
  </property>
  <property fmtid="{D5CDD505-2E9C-101B-9397-08002B2CF9AE}" pid="16" name="Channel">
    <vt:lpwstr>NA</vt:lpwstr>
  </property>
  <property fmtid="{D5CDD505-2E9C-101B-9397-08002B2CF9AE}" pid="17" name="PRAType">
    <vt:lpwstr>Doc</vt:lpwstr>
  </property>
  <property fmtid="{D5CDD505-2E9C-101B-9397-08002B2CF9AE}" pid="18" name="Subactivity">
    <vt:lpwstr>NA</vt:lpwstr>
  </property>
  <property fmtid="{D5CDD505-2E9C-101B-9397-08002B2CF9AE}" pid="19" name="Year">
    <vt:lpwstr>NA</vt:lpwstr>
  </property>
  <property fmtid="{D5CDD505-2E9C-101B-9397-08002B2CF9AE}" pid="20" name="xd_Signature">
    <vt:bool>false</vt:bool>
  </property>
  <property fmtid="{D5CDD505-2E9C-101B-9397-08002B2CF9AE}" pid="21" name="Activity">
    <vt:lpwstr>Senior Leadership Team</vt:lpwstr>
  </property>
  <property fmtid="{D5CDD505-2E9C-101B-9397-08002B2CF9AE}" pid="22" name="xd_ProgID">
    <vt:lpwstr/>
  </property>
  <property fmtid="{D5CDD505-2E9C-101B-9397-08002B2CF9AE}" pid="23" name="Team">
    <vt:lpwstr>NA</vt:lpwstr>
  </property>
  <property fmtid="{D5CDD505-2E9C-101B-9397-08002B2CF9AE}" pid="24" name="Function">
    <vt:lpwstr>Governance and Strategic Management</vt:lpwstr>
  </property>
  <property fmtid="{D5CDD505-2E9C-101B-9397-08002B2CF9AE}" pid="25" name="ComplianceAssetId">
    <vt:lpwstr/>
  </property>
  <property fmtid="{D5CDD505-2E9C-101B-9397-08002B2CF9AE}" pid="26" name="TemplateUrl">
    <vt:lpwstr/>
  </property>
  <property fmtid="{D5CDD505-2E9C-101B-9397-08002B2CF9AE}" pid="27" name="Case">
    <vt:lpwstr>NA</vt:lpwstr>
  </property>
  <property fmtid="{D5CDD505-2E9C-101B-9397-08002B2CF9AE}" pid="28" name="AggregationStatus">
    <vt:lpwstr>Normal</vt:lpwstr>
  </property>
  <property fmtid="{D5CDD505-2E9C-101B-9397-08002B2CF9AE}" pid="29" name="_ExtendedDescription">
    <vt:lpwstr/>
  </property>
  <property fmtid="{D5CDD505-2E9C-101B-9397-08002B2CF9AE}" pid="30" name="CategoryValue">
    <vt:lpwstr>NA</vt:lpwstr>
  </property>
</Properties>
</file>